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C:\Users\hojasmina\Desktop\JEDNOSTAVNA NABAVA\2025\OŠ ORIOVAC-PŠ SL. KOBAŠ_17.3.2025\2_POZIV NA DOSTAVU PONUDE\"/>
    </mc:Choice>
  </mc:AlternateContent>
  <xr:revisionPtr revIDLastSave="0" documentId="13_ncr:1_{19F41912-495E-406A-BFE0-AC793919B852}" xr6:coauthVersionLast="47" xr6:coauthVersionMax="47" xr10:uidLastSave="{00000000-0000-0000-0000-000000000000}"/>
  <bookViews>
    <workbookView xWindow="-120" yWindow="-120" windowWidth="29040" windowHeight="15840" xr2:uid="{00000000-000D-0000-FFFF-FFFF00000000}"/>
  </bookViews>
  <sheets>
    <sheet name="NASLOVNICA" sheetId="1" r:id="rId1"/>
    <sheet name="REKAPITULACIJA" sheetId="4" r:id="rId2"/>
    <sheet name="OPĆI UVJETI" sheetId="2" r:id="rId3"/>
    <sheet name="1. GRAĐEVINSKO OBRTNIČKI RADOVI" sheetId="3" r:id="rId4"/>
  </sheets>
  <definedNames>
    <definedName name="_xlnm.Print_Titles" localSheetId="3">'1. GRAĐEVINSKO OBRTNIČKI RADOVI'!12:12</definedName>
  </definedNames>
  <calcPr calcId="191029"/>
</workbook>
</file>

<file path=xl/calcChain.xml><?xml version="1.0" encoding="utf-8"?>
<calcChain xmlns="http://schemas.openxmlformats.org/spreadsheetml/2006/main">
  <c r="F22" i="3" l="1"/>
  <c r="F26" i="3"/>
  <c r="F84" i="3" s="1"/>
  <c r="F30" i="3"/>
  <c r="F34" i="3"/>
  <c r="F38" i="3"/>
  <c r="F42" i="3"/>
  <c r="F46" i="3"/>
  <c r="F50" i="3"/>
  <c r="F54" i="3"/>
  <c r="F58" i="3"/>
  <c r="F62" i="3"/>
  <c r="F66" i="3"/>
  <c r="F70" i="3"/>
  <c r="F74" i="3"/>
  <c r="F78" i="3"/>
  <c r="F82" i="3"/>
  <c r="F90" i="3"/>
  <c r="F94" i="3"/>
  <c r="F98" i="3"/>
  <c r="F102" i="3"/>
  <c r="F106" i="3"/>
  <c r="F110" i="3"/>
  <c r="F114" i="3"/>
  <c r="F118" i="3"/>
  <c r="F123" i="3"/>
  <c r="F127" i="3"/>
  <c r="F132" i="3"/>
  <c r="F138" i="3"/>
  <c r="F142" i="3"/>
  <c r="F146" i="3"/>
  <c r="F150" i="3"/>
  <c r="F154" i="3"/>
  <c r="F158" i="3"/>
  <c r="F162" i="3"/>
  <c r="F166" i="3"/>
  <c r="F170" i="3"/>
  <c r="F174" i="3"/>
  <c r="F178" i="3"/>
  <c r="F182" i="3"/>
  <c r="F186" i="3"/>
  <c r="F190" i="3"/>
  <c r="F194" i="3"/>
  <c r="F199" i="3"/>
  <c r="F203" i="3"/>
  <c r="F205" i="3"/>
  <c r="D8" i="4" s="1"/>
  <c r="D7" i="4" l="1"/>
  <c r="F207" i="3"/>
  <c r="D6" i="4" s="1"/>
  <c r="D9" i="4" s="1"/>
  <c r="D10" i="4" l="1"/>
  <c r="D11" i="4"/>
</calcChain>
</file>

<file path=xl/sharedStrings.xml><?xml version="1.0" encoding="utf-8"?>
<sst xmlns="http://schemas.openxmlformats.org/spreadsheetml/2006/main" count="270" uniqueCount="179">
  <si>
    <t>18/25 - OŠ STJEPAN ILIJAŠEVIĆ Slavonski Kobaš</t>
  </si>
  <si>
    <t>OPĆI UVJETI</t>
  </si>
  <si>
    <t>1.</t>
  </si>
  <si>
    <t>GRAĐEVINSKO OBRTNIČKI RADOVI</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</si>
  <si>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 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</si>
  <si>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 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t>
  </si>
  <si>
    <t>da se rušenja izvrše sa što manje prašine, pa je potrebno dijelove koji se 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</si>
  <si>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</si>
  <si>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</si>
  <si>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</si>
  <si>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</si>
  <si>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</si>
  <si>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</si>
  <si>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1.1.</t>
  </si>
  <si>
    <t>RUŠENJA I DEMONTAŽE</t>
  </si>
  <si>
    <t>Napomena:
prilikom izvođenja radova potrebno voditi računa o načinu uklanjanja i odvoza šute sa gradilišta.
Svu šutu i otpad je potrebno ručno iznositi iz učionica kroz glavni hodnik, jer se postojeći prozori ne mogu otvoriti za tu namjenu.
Ove radove uobziriti prilikom nuđenja stavki.
Šutu je potrebno ručno odvoziti sa kolicima na udaljenost cca 100 m, do utovara u vozilo.</t>
  </si>
  <si>
    <t>1.1.1.</t>
  </si>
  <si>
    <t>Postavljanje zaštite prilikom izvođenja radova</t>
  </si>
  <si>
    <t>Postavljanje svih potrebnih zaštita kojima će se spriječiti oštećenje elemenata zgrade i kojima će se spriječiti širenje prašine po objektu prilikom izvođenja radova. Stavkom je obuhvaćena izrada zaštite od polietilenske folije odgovarajuće debljine. Obračun po kompletu izvedenih radova.</t>
  </si>
  <si>
    <t/>
  </si>
  <si>
    <t>komplet</t>
  </si>
  <si>
    <t>1.1.2.</t>
  </si>
  <si>
    <t>Demontaža postojeće stolarije</t>
  </si>
  <si>
    <t>Demontaža postojećih unutarnjih drvenih vrata komplet sa dovratnikom i podnim pragom u prostorijama. Stavka uključuje odvoz šute, demontiranih vrata na za to ovlaštenu deponiju udaljenosti do 10 km. U cijenu uključiti sav potreban rad i sredstva za rad te sve mjere osiguranja. Obračun po komadu demontiranih vrata.</t>
  </si>
  <si>
    <t>a) veličina do 3 m2</t>
  </si>
  <si>
    <t>komad</t>
  </si>
  <si>
    <t>1.1.3.</t>
  </si>
  <si>
    <t>Ručno skidanje postojećih zidnih pločica</t>
  </si>
  <si>
    <t>Ručno skidanje dotrajalih zidnih keramičkih pločica unutar ućionice i kabineta, sa utovarom u kamion, transportom i istovarom na deponiju udaljenu do 10 km. Postojeće keramičke pločice dimenzija 15×15 cm. Obračun po m2 skinutih pločica.
Napomena: Pločice su postavljene do visine cca 1,60 m u učionici.</t>
  </si>
  <si>
    <t>m²</t>
  </si>
  <si>
    <t>1.1.4.</t>
  </si>
  <si>
    <t>Ručno skidanje postojećih podnih pločica</t>
  </si>
  <si>
    <t>Ručno skidanje dotrajalih podnih keramičkih pločica u sanitarnom čvoru, sa utovarom u kamion, transportom i istovarom na deponiju udaljenu do 10 km. Postojeće keramičke pločice dimenzija 10×20 cm. Obračun po m2 skinutih pločica.</t>
  </si>
  <si>
    <t>1.1.5.</t>
  </si>
  <si>
    <t>Demontaža sitnih elemenata u učionici i kabinetu</t>
  </si>
  <si>
    <t>Demontaža sitnih elemenata u učionici i kabinetu koji su postavljeni na zidove (ogledalo, držač sapuna, dozatori i sl.). Stavka obuhvaća sav potreban rad i sredstva za rad te odvoz šute na deponiju udaljenosti do 10 km. Obračun po komadu stvarno demontiranih sanitarnih elemenata.</t>
  </si>
  <si>
    <t>1.1.6.</t>
  </si>
  <si>
    <t>Demontaža postojećih sanitarija-umivaonik</t>
  </si>
  <si>
    <t>Demontaža sanitarija - umivaonik, armature, sa zatvaranjem vode. Stavka obuhvaća sav potreban rad i sredstva za rad te odvoz šute na deponiju udaljenosti do 10 km. Obračun po komadu stvarno demontiranih sanitarnih elemenata.</t>
  </si>
  <si>
    <t>1.1.7.</t>
  </si>
  <si>
    <t>Demontaža postojećih utičnica i prekidača</t>
  </si>
  <si>
    <t>Demontaža posotjećihih prekidača i utičnica. Utičnice i prekidači koji se više neće koristiti potrebno je zatvoriti (usuglasiti sa Investitorom). Stavkom obuhvatiti demontažu, zatvaranje, odvoz na deponiju udaljenosti do 10 km, sav rad i sredstva za rad.Obračun po komadu.</t>
  </si>
  <si>
    <t>1.1.8.</t>
  </si>
  <si>
    <t xml:space="preserve">Demontaža postojećih rasvjetnih tijela    </t>
  </si>
  <si>
    <t>Demontaža postojećih rasvjetnih tijela-stropne fluo lampe 2×36W. Stavka uključuje demontažu i odvoz materijala na za to ovlaštenu deponiju udaljenosti do 10 km. U cijenu uključiti sav potreban rad i sredstva za rad, potrebnu radnu skelu te sve mjere osiguranja.
Obračun po komadu demontiranog rasvjetnog tijela.</t>
  </si>
  <si>
    <t>1.1.9.</t>
  </si>
  <si>
    <t>Demontaža školske ploče</t>
  </si>
  <si>
    <t>Demontaža školske ploče, odvoz na privremenu deponiju Investitora u zatvorenom prostoru, ponovna montaža iste nakon završetka radova. Obračun po komadu demontirane i ponovno montirane školske ploče.</t>
  </si>
  <si>
    <t>1.1.10.</t>
  </si>
  <si>
    <t>Rušenje unutarnjih nosivih zidova prizemlja</t>
  </si>
  <si>
    <t>Rušenje postojećeg unutarnjeg nosivog zida kabinet-učionica od blok opeke. Zidovi su izvedeni od blok opeke debljina cca 30 cm, visina cca 270 cm. Odvoz šute, sa utovarom u kamion, transportom i istovarom na deponiju udaljenu do 10 km. Obračun po m3 srušenog zida.
Napomena: postojeći zid je nosivi te je rušenje potrebno izvoditi sa posebnom pažnjom i svim predviđenim pridržanjima. Iznad postojećeg zida će se izvesti ojačanje od čeličnog profila, kako je opisano u posebnoj stavci. Uobziriti zasijecanje zida po vertikali i horizontali prije početka rušenaj kako bi se spriječile pukotine na preostalom dijelu objekta tijekom rušenja.</t>
  </si>
  <si>
    <t>m³</t>
  </si>
  <si>
    <t>1.1.11.</t>
  </si>
  <si>
    <t>Probijanje otvora u nosivom zidu</t>
  </si>
  <si>
    <t>Probijanje otvora u nosivom zidu od pune opeke. Zidovi su izvedeni od pune opeke debljina cca 30 cm, visina otvora cca 2,20 cm. Odvoz šute, sa utovarom u kamion, transportom i istovarom na deponiju udaljenu do 10 km. Obračun po komadu izvedenog otvora u zidu.
Napomena: postojeći zid je nosivi te je rušenje potrebno izvoditi sa posebnom pažnjom i svim predviđenim pridržanjima. Otvor se izvodi za ugradnju novih vrata dimenzija 1,10×2,10 m (komunikacija učionica-hodnik). Uobziriti ugradnju montažnog serkaža iznad budućih vrata (dvostruki serklaž).</t>
  </si>
  <si>
    <t>1.1.12.</t>
  </si>
  <si>
    <t>Struganje boje</t>
  </si>
  <si>
    <t>Struganje oljuštene boje sa zidova i stropa. Boju je potrebno sastrugati zbog ljuštenja te površinu otprašiti. Stavkom obuhvatiti struganje boje, iznošenje i odvoz šute na deponiju udaljenosti do 10 km, čišćenje površine, sav potrebni materijal i rad kao i potrebnu radnu skelu.
Napomena: struganje boje koja je oštećena. Ukoliko je postojeća podloga zadovoljavajuća ne izvodi se struganje boje. Stvarnu površinu određuje Nadzorni inženjer.</t>
  </si>
  <si>
    <t>učionice i kabineti</t>
  </si>
  <si>
    <t>1.1.13.</t>
  </si>
  <si>
    <t>Demontaža postojećih radijatora</t>
  </si>
  <si>
    <t>Demontaža aluminijskih radijatora u kompletu sa čepovima, brtvama, redukcijama, te pričvrsnicama i konzolama, te ovjesnim materijalom i cijevima. Odvajanje ventila i prigušnica, čepova i rozeta od radijatora. Demontirani radijatori se odvoze na pranje i čišćenje te se nakon gletanja i bojanja vraćaju na prvobitnu poziciju. Ukupno se demontira 10 aluminijskih radijatora.
Napomena: Prije demontaže radijatora potrebno ispustiti vodu iz sustava, nakon montaže radijatora izvršiti tlačnu probu, balansiranje sustava i puštanje u rad.</t>
  </si>
  <si>
    <t>1.1.14.</t>
  </si>
  <si>
    <t>Demontaža instalacija vode i kanalizacije</t>
  </si>
  <si>
    <t>Demontaža postojećih starih instalacija (olovna i pocinčana instalacija) vodovoda i kanalizacije svih razvoda. Stavka uključuje štemanje te odvoz šute na za to ovlaštenu deponiju udaljenosti do 10 km.
Napomena: Demontira se kompletna instalacija uz sanitarni čvor kata na kojemu je vidljivo curenje, ukupna duljina instalacije do 10 m.</t>
  </si>
  <si>
    <t>1.1.15.</t>
  </si>
  <si>
    <t>Šlicanje zidova i podova</t>
  </si>
  <si>
    <t>Šlicanje zidova i podova od pune opeke i AB za razne potrebe demontaže i montaže instalacija vodovoda, kanalizacije, grijanja i dr. Stavka uključuje šlicanje, obijanje te odvoz šute na za to ovlaštenu deponiju udaljenosti do 10 km. U cijenu uključiti sav potreban rad i sredstva za rad, potrebnu radnu skelu te sve mjere osiguranja. Obračun po m1 išlicanog presjeka različitih dimenzija u različitom materijalu.</t>
  </si>
  <si>
    <t>m</t>
  </si>
  <si>
    <t>1.1.16.</t>
  </si>
  <si>
    <t>Riječni oblutak</t>
  </si>
  <si>
    <t>Dobava i ugradnja riječnog oblutka veličine zrna 16-32 mm preko ranije postavljenog geotekstila, a nakon izvedbe oborinske kanalizacije i spoja u postojeće okno. Potrebna debljina ugradnje sloja je cca 10 cm. U cijenu uključiti sav potreban rad i materijal te sve mjere osiguranja. Obračun po m3 ugrađenog kamena.</t>
  </si>
  <si>
    <t>RUŠENJA I DEMONTAŽE UKUPNO:</t>
  </si>
  <si>
    <t>1.2.</t>
  </si>
  <si>
    <t>RADOVI INVESTICIJSKOG ODRŽAVANJA</t>
  </si>
  <si>
    <t>1.2.1.</t>
  </si>
  <si>
    <t>Instalacija vode u učionici i kabinetu</t>
  </si>
  <si>
    <t>Nabava materijala, opreme i ugradnja kompletnog podnog i zidnog razvoda tople i hladne vode u učionici i kabinetu, uključujući umivaonike, spajanje na glavni vod do potpune gotovosti, materijal PPR cijevi fi 20 ili fi 25 mm. Stavka podrazumjeva nabavu, dobavu cijevi i fazonskih komada, ugradnju , brtvljenje spojeva, izradu šliceva u opeci ili armiranom betonu te zatvaranje šliceva nakon montiranja cijevi sa rabiciranjem te sav potreban rad i sredstva za rad.
Napomena: Postojeću instalaciju vode prilagoditi novim sanitarnim elementima - umivaonici, uobziriti sve ventile. Obračun po izljevnom mjestu tople i hladne vode.</t>
  </si>
  <si>
    <t>1.2.2.</t>
  </si>
  <si>
    <t>Instalacija kanalizacije u učionici i kabinetu</t>
  </si>
  <si>
    <t>Polaganje cijevi i fazonskih komada iz PVC, SN 4, za izvedbu instalacija fekalne kanalizacije, u podu i zidu. Stavka podrazumjeva nabavu, dobavu cijevi i fazonskih komada, ugradnju, brtvljenje spojeva, po potrebi izradu šliceva te sav potreban rad i sredstva za rad.
CIjevi fi 50, fi 110, podni sifon na podu sa CH rešetkom u visini podne obloge, račve, koljena i sl.
Obračun po izljevnom mjestu kanalizacije.</t>
  </si>
  <si>
    <t>1.2.3.</t>
  </si>
  <si>
    <t xml:space="preserve">Popločavanje zidova </t>
  </si>
  <si>
    <t>Popločavanje zidova u visini do h=1,60 m uz umivaonik koji se nalazi u učionici ikabinetu glaziranim keramičkim pločicama I klase nabavne cijene do 20 E/m2, u boji po izboru investitora ili nadzornog inženjera i postavljanje rubnih lajsni od PVC na svim oštrim bridovima. Postava reški na rešku i to ljepljenjem ljepilom netopivim u vodi, te kitanjem reški specijalnim kitom. U cijenu uključen sav potreban materijal (pločice, ljepilo, masa za fugiranje, PVC lajsna) s radom, rezanjem pločica, fugiranjem, postavom lajsni. Obračun po m2 postavljene površine.
Napomena: prije nuđenja keramičkih pločica iste dostaviti Investitoru i Nadzoru na pregled i odobrenje.</t>
  </si>
  <si>
    <t>1.2.4.</t>
  </si>
  <si>
    <t>Popločavanje poda učionici i kabinetu</t>
  </si>
  <si>
    <t>Dobava i polaganje unutarnjih pločica, domaće proizvodnje.
Dimenzija ker. pločica 30 x 60 cm, debljine 0,9 cm, dobavne vrijednosti do 20 E/m2.
Postava reški na rešku i to ljepljenjem ljepilom netopivim u vodi, te kitanjem reški specijalnim kitom. Prijelaze i ivice potrebno je obraditi fazonskim komadima prema standardu B.D1.322, Posebnu pažnju obratiti na potrebne padove. U cijenu uključen sav potreban materijal (pločice, ljepilo, masa za fugiranje, PVC lajsna) s radom, rezanjem pločica, fugiranjem, postavom lajsni. Obračun po m2 postavljene površine uključujući sokl.
Napomena: prije nuđenja keramičkih pločica iste dostaviti Investitoru i Nadzoru na pregled i odobrenje.</t>
  </si>
  <si>
    <t>1.2.5.</t>
  </si>
  <si>
    <t xml:space="preserve">Izrada čeličnog nosača </t>
  </si>
  <si>
    <t>Izrada, dostava i montaža čeličnog nosača IPE 360. Nosač se ugrađuje na mjesto nosivog zida koji se ruši između prostorija učionica-kabinet, uključivo akz zaštita sa dva premaza temeljne zaštitne boje i dva premaza završne boje.
Nosač se uštemava u postojeće zidove vanjske zidove min 25 cm te preuzima opterećenje zida prvog kata. Isto tako se izvode po dva vertikalna čelična stupa, temeljne pločice i sl... Vertiklani supovi se oslanjaju na potojeći temelj, dakle prije ugranjde anker pločice potrebno je ukloniti slojeve poda, estriha i sl. do nosive površine, tj. do postojećeg temelja.</t>
  </si>
  <si>
    <t>kg</t>
  </si>
  <si>
    <t>1.2.6.</t>
  </si>
  <si>
    <t>Oblaganje u kutije</t>
  </si>
  <si>
    <t>Dobava materijala te izvedba trostrane obloge (kutije) "U" oblika na zidovima kao obloga čeličnih profila. Obloga se izvodi od jednostrukih gipskartonskih ploča 2x12,5 mm. Gipskartonske ploče učvršćuju se na podkonstrukciju od tipskih čeličnih pocinčanih CD - UD ili UW i CW 50 profilla.
Oblažu se čelični profili, spoj knauf-zid se obrađuje sa mrežicom.
Max razvijena širina kutije iznosi 110 cm.
Obračun po m1 izvedene kutije.</t>
  </si>
  <si>
    <t>1.2.7.</t>
  </si>
  <si>
    <t>Unutarnja stolarija</t>
  </si>
  <si>
    <t>Izrada, dobava i ugradnja unutarnjih vrata od mediapana. Vrata drvena, jednokrilna, zaokretna, otvaranje prema van. Dovratnik izvesti od mediapana u širini zida, završno obrađen bojanjem u boji po izboru projektanta sa pripadajućim opšavnim letvicama na spojevima sa zidom. Vratno krilo obloženo od mediapana na roštilju od jelovih letvica sa ispunom od poliuretana u boji po izboru projektanta, otporna na utjecaj vode, udaraca i ogrebotina, završna obrada PU lakom. U cijenu uključen kompletan rad, materijal i pribor, te sav potreban okov, ručka i odbojnik za vrata, brava sa tri ključa. Nadsvjetlo izvesti neprovidno u mliječnoj varijanti-satinirano.
Sve stavke izraditi prema shemama, te priložiti dokaze o kvaliteti ugrađenih materijala (ateste za vrata). Ugradnja u zid d= 25 cm.</t>
  </si>
  <si>
    <t>POZ 100×205</t>
  </si>
  <si>
    <t>1.2.8.</t>
  </si>
  <si>
    <t>Postavljanje oznaka na vrata</t>
  </si>
  <si>
    <t>Izrada, dobava i montaža oznaka prostorija, koje se postavljaju na vrata istih. Dimenzije pločica i tekst određuje Investitor sukladno namjeni, odnosno projektu. Predviđene veličine pločica natpisa cca. 20*10 cm, izrađene od tvrde plastike u boji svijetlog tona. Obračun po komadu.</t>
  </si>
  <si>
    <t>1.2.9.</t>
  </si>
  <si>
    <t>Zapunjavanje sljubnica
(prije nanošenja FRCM sustava)</t>
  </si>
  <si>
    <t>Nabava i ugradnja morta za zapunjavanje sljubnica kao Mape-Antique Allettamento ili jednakovrijedno, tip morta prema EN 998-2 G-M5. Prije nanošenja morta za zapunjavanje sljubnica kao Mape-Antique Allettamento ili jednakovrijedno, potrebno je zasititi podlogu vodom, u svrhu sprječavanja upijanja vode iz žbuke od strane podloge. Višak slobodne vode mora ispariti, tako da je površina zasićena, a površinski suha. Nanosi se mort tipa kao Mape-Antique Allettamento ili jednakovrijedan između elemenata ziđa lopaticom, lagano pritiskujući kako bi poboljšali prionjivost. Višak morta treba ukloniti odmah nakon ugradnje. Istim mortom potrebno je poravnati udubine, a izbočine je potrebno otući kako bi se dobila zadovoljavajuća ravnost površine za nanošenje ojačanja.
U cijenu uključen sav potreban materijal, rad, transport, tehnologija izvođenja i pomoćna</t>
  </si>
  <si>
    <t>sredstva do potpune gotovosti.
Kriterij jednakovrijednosti:
Tip morta prema EN 998-2: G-M5
Tip hidrauličkog veziva prema EN 459-1: NHL 3.5 i NHL 5
Kapilarno upijanje vode prema EN 1015-18: &lt; 0,3 kg/(m²·min^0.5)
Razred reakcije na požar EN 13501-1: A1</t>
  </si>
  <si>
    <t xml:space="preserve">Obračun po m2 zida, otvori se odbijaju. </t>
  </si>
  <si>
    <t>1.2.10.</t>
  </si>
  <si>
    <t>Priprema podloge za FRCM</t>
  </si>
  <si>
    <t>Nanošenje temeljnog premaza kao Primer 3296 ili jednakovrijedno na površinu zida kako bi se ostvarila bolja prionjivost FCRM sustava.
Kriterij jednakovrijednosti:
akrilni temeljni premaz u vodenoj disperzji
Viskozitet po Brookfieldu (mPa.s): 20
Vrijeme sušenja: 24 sata</t>
  </si>
  <si>
    <t>Obračun po m2 premazane površine.</t>
  </si>
  <si>
    <t>1.2.11.</t>
  </si>
  <si>
    <t>Ugradnja FRCM ojačanja - jedan sloj karbonske mrežice Mapegrid C 170</t>
  </si>
  <si>
    <t>Nabava i ugradnja sustava ojačanja s mrežom od karbonskih vlakana tipa kao Mapegrid C 170 ili jednakovrijedno.
Prvo se nanosi sloj dvokomponentnog bescementnog reparaturnog morta prema EN 998-2 G-M15, tipa Planitop HDM Restauro ili jednakovrijedno u debljini od 4-5 mm u kojeg se utiskuje mreža dok je mort još svjež. Mreža se na mjestu spojeva mora preklapati najmanje 15 cm u uzdužnom smjeru i najmanje 10 cm u poprečnom smjeru. Nakon postavljanja mreže nanosi se još jedan sloj morta u debljini od 4-5 mm.
U cijenu uključen sav potreban materijal, rad, transport, tehnologija izvođenja i pomoćna sredstva do potpune gotovosti.
Završni sloj pripremljen za završnu zidarsku obradu.
Sustav se sastoji od sljedećih proizvoda:
Mreža od karbonskih vlakana - MapeGrid C 170</t>
  </si>
  <si>
    <t>Bescementni dvokomponentni visokoduktilni mort - Planitop HDM Restauro
Mreža od karbonskih vlakana
Kriterij jednakovrijednosti:
Težina: ≥170 g/m2
Vlačna čvrstoća: &gt; 240 kN/m
Bescementni dvokomponentni visokoduktilni mort
Kriterij jednakovrijednosti:
Tlačna čvrstoća nakon 28 dana: &gt;15 N/mm2
Tlačni modul elastičnosti: 8 GPa
Čvrstoća prionjivosti: ≥ 0,8 MPa</t>
  </si>
  <si>
    <t>Mreža od karbonskih vlakana - MapeGrid C 170</t>
  </si>
  <si>
    <t>1.2.12.</t>
  </si>
  <si>
    <t>Pregradni zid – jednostruka potkonstrukcija</t>
  </si>
  <si>
    <t>Laki pregradni zid d=15,0 cm obostrano suhih prostora - zahtjev za zid između prostorija je R'W,min ≥52 (dB) - (Napomena: na granicama požarnog sektora zid zadovoljava uvjet vatrootpornosti EI30). Dobava materijala i montaža pregradnih zidova, s jednostrukom metalnom konstrukcijom od CW i UW profila, ukupne debljine zida 15cm. Visina zida prizemlje hzida=270 cm.
Laki pregradni zid se sastoji od originalne jednostruke metalne pocinčane potkonstrukcije i obostrane, dvoslojne obloge od gipskartonskih ploča visoke gustoće (&gt;920 kg/m3) na koje direktno mogu učvrstiti i ovjesiti elementi (sigurno pričvršćenje predmeta do 30 kg po vijku). Reakcija na požar ploča je A2-s1;d0. Karakteristike ploča su: otpornost na teški udarac na zid – kategorija I-II; otpornost na mekši udarac – kategorija II; posmična čvrstoća ploča je 1315 N. Na mjestima ugradnje vrata ili</t>
  </si>
  <si>
    <t>otvora, ugrađuju se pojačanja za ugradnju okvira tih elemenata. Svi unutarnji i vanjski kutovi se bandažiraju.
Spojevi sa podom i stropom su zvučno izoliraju tako da se na horizontalne rubne zidne metalne UW profile, koji se pričvršćuku na pod i strop vijcima sa plastičnim tilama, lijepi traka za zvučnu izolaciju. Vertikalni zidni metalni pocinčani profili CW umetnu se između UW profila na međusobnom razmaku od max. 62,5 cm. Unutar metalnih pocinčanih profila ugrađuje se 5 cm mineralna vuna gustoće 30-50 kg/m3 sa λ≤ 0,038 w/mK. Kutovi se štite papirnatom kutnom zaštitnom trakom ispunjenom plastičnom zaštitom. Spojevi ploča se ispunjavaju, bandažiraju trakom i gletaju pomoću mase za ispunu spojeva. Zid sa svim svojim elementima čini certificirani sustav.
U jediničnoj cijeni je cijena zida uključujući sav potreban montažni materijal materijal do potpune projektirane gotovosti pripremljen za</t>
  </si>
  <si>
    <t>bojanje.
Obračun po m2 postavljenog zida obostranoi obloženog pločama , bez odbijanja površine vrata ili prozora.
Naziv sustava W112</t>
  </si>
  <si>
    <t>1.2.13.</t>
  </si>
  <si>
    <t>Gletanje</t>
  </si>
  <si>
    <t>Gletanje zidova i stropova sa kojih je prethodno oljuštena boja. Stavka podrazumijeva dobavu, nabavu i ugradnju svog materijala, sav rad i sredstva za rad. Radna skela uračunata je u jediničnu cijenu.
Napomena: gletanje površine sa koje je boja prethodno uklonjena. Zdrave površine se ne gletaju.</t>
  </si>
  <si>
    <t>1.2.14.</t>
  </si>
  <si>
    <t>Bojanje ožbukanih površina</t>
  </si>
  <si>
    <t>Bojanje ožbukanih površina, boja RAL po želji Investitora ili u suradnji za Projektantom u 3 boje. Stavka obuhvaća temeljni premaz disperzivnom impregnacijom prema uputi proizvođača, popravljanje disperzivnim kitom u završnom tonu, završni premaz valjkom ili prskalicom u svijetlom tonu. Visina prostorije do 3,00 m. Stavka podrazumijeva dobavu, nabavu i ugradnju svog materijala, sav rad i sredstva za rad. Radna skela uračunata je u jediničnu cijenu.U stavci je uključena zaštita podova i stolarije, te završno čišćenje nakon završenog bojanja.</t>
  </si>
  <si>
    <t>1.2.15.</t>
  </si>
  <si>
    <t>Nabava umivaonika</t>
  </si>
  <si>
    <t>Nabava, dovoz i montaža zidnog nadgradnog umivaonika I klase širine do 60 cm od bijele fajanse sa sifonom i šipkom za podizanje izljeva. Stavka podrazumijeva dobavu, dovoz i montažu umivaonika, sav spojni i ostali sitni potrošni materijal, te sav rad i sredstva za rad.
Napomena: prije nabavke umivaonika provjeriti dujinu zida na koji se ugrađuju umivaonici kako bi se ugradio umivaonik odgovarajućih dimenzija. Ugrađuje se u učionicu i kabinet po jedan umivaonik.
.</t>
  </si>
  <si>
    <t>1.2.16.</t>
  </si>
  <si>
    <t>Nabava mješalica za umivaonike</t>
  </si>
  <si>
    <t>Nabava, dovoz i montaža jednoručne mješalice stojeće za umivaonik, sa kutnim ventilima. Obavezan atest za mješalicu- za zdravstvenu ispravnost. Stavka podrazumijeva dobavu, dovoz i montažu,mješalice, sav spojni i ostali sitni potrošni materijal, te sav rad i sredstva za rad.</t>
  </si>
  <si>
    <t>1.2.17.</t>
  </si>
  <si>
    <t>Nabava ogledala</t>
  </si>
  <si>
    <t>Nabava, dovoz i montaža kristalnog ogledala, uokvirenog, dimenzija 40x60 cm. Obavezno montaža na vijke. Stavka podrazumijeva nabavu, dovoz i montažu uokvirenog kristalnog ogledala, uključivo sav pričvrsni i ostali sitni potrošni materijal.</t>
  </si>
  <si>
    <t>1.2.18.</t>
  </si>
  <si>
    <t>Nabava držača tekućeg sapuna</t>
  </si>
  <si>
    <t>Nabava, dovoz i montaža držača za tekući sapun. Stavka podrazumijeva nabavu, dovoz i montažu nosača posude za tekući sapun uključujući posudu uključivo sav pričvrsni i ostali sitni potrošni materijal. Obračun po komadu montiranog držača sapuna.</t>
  </si>
  <si>
    <t>1.2.19.</t>
  </si>
  <si>
    <t>Elektro instalacije</t>
  </si>
  <si>
    <t>Izvedba novih električnih instalacija, uključujući kabliranje, razvodne kutije, utičnice, prekidače. Obračun se vrši po kompletu izvedene instalacije.
Radovi razvoda novih elektro instalacija se odnose prvenstveno na radove eventualne zamijene postojećih kabela, kabliranje za nova rasvjetna tijela, kabliranje za nove prekidače.
Napomena: električne instalacije nakon izvedbe a prije puštanja u pogon obavezno ispitati, o istom sastaviti zapisnik.</t>
  </si>
  <si>
    <t>1.2.20.</t>
  </si>
  <si>
    <t>Rasvjetna tijela</t>
  </si>
  <si>
    <t>Ugradno rasvjetno tijelo priključne snage max. 33,7W. Kučište od bijelog čeličnog lima dimenzija cca 1195x295x40mm (+/-%). Mat mikroprizmatični difuzor za smanjeno blještanje UGR&lt;19. LED izvor svjetlosti svjetlosnog toka min 5098lm , efikasnosti min 151lm/W , temperatura boje 4000K. CRI 80+. SDCM≤3. Životnog vijeka min. 100.000h L80/50. U mehaničkoj zaštiti min IP44. Otpornosti na udarce min IK05. Certificirano prema CE. Sa svim spojnim i priključnim priborom</t>
  </si>
  <si>
    <t>1.2.21.</t>
  </si>
  <si>
    <t>Izvedba utičnica i prekidača</t>
  </si>
  <si>
    <t>Dobava, nabava i ugradnja utičnica i prekidača, proizvodni program TEM. Predviđena je ugradnja podžbuknih utičnica i prekidača, ukupno 12 komada. Obračun po komadu izvedenih utičnica, uključivo fina montaža.</t>
  </si>
  <si>
    <t>1.2.22.</t>
  </si>
  <si>
    <t>Popravci, razna krpanja</t>
  </si>
  <si>
    <t>Popravci na podovima i zidovima nakon rušenja zidova, nakon uklanjanja i demontaže stolarije, nakon razvoda instalacija i sl.</t>
  </si>
  <si>
    <t>1.2.23.</t>
  </si>
  <si>
    <t>Ručni iskop</t>
  </si>
  <si>
    <t>Ručni iskop rova u zemljanom materijalu C kategorije uz objekt škole, a nakon rušenja AB staze. Stavka podrazumijeva iskop, utovar sa transportom na gradsku deponiju udaljenosti do 10 km, istovar te sav rad i sredstva za rad, sva podupiranja i osiguranja, iskop u kampadama za podbetoniravanje i osiguranje ruba iskoppa od zarušavanja. Obračun po m3 iskopa u zbijenom stanju. Sva eventualno potrebna crpljenja podzmne ili oborinske vode uključena su u cijenu.</t>
  </si>
  <si>
    <t>1.2.24.</t>
  </si>
  <si>
    <t>Uklanjanje postojeće betonske staze-pasica uz školu</t>
  </si>
  <si>
    <t>Uklanjanje postojeće betonske kolničke konstrukcije debljine 10-15, s utovarom i prijevozom na mjesto oporabe ili zbrinjavanja. Rad obuhvaća ručno razbijanje postojeće betonske kolničke konstrukcije, uključivo rezanje eventualne armature betonskog kolnika, te usitnjavanje na komade prikladne za utovar i prijevoz.
Obračun je po m2 na propisani način uklonjene i odvezene betonske kolničke konstrukcije.</t>
  </si>
  <si>
    <t>1.2.25.</t>
  </si>
  <si>
    <t>Izrada posteljice od pijeska</t>
  </si>
  <si>
    <t>Izrada posteljice d=15 cm od pijeska 0-4mm za polaganje cijevi. Stavka podrazumijeva nabavu, dovoz i ugradnju pijeska te rad i sredstva za rad. Obračun po m3 ugrađenog pijeska.</t>
  </si>
  <si>
    <t>1.2.26.</t>
  </si>
  <si>
    <t>Zatrpavanje rova tucanikom</t>
  </si>
  <si>
    <t>Zatrpavanje ostatka rova, tucanik (max zrno - 16 mm), bez organskih primjesa.
Stavka podrazumjeva nabavu, prijevoz te ugradnju šljunka uz sav potreban rad i sredstva za rad.</t>
  </si>
  <si>
    <t>1.2.27.</t>
  </si>
  <si>
    <t>Kanalizacijske cijevi</t>
  </si>
  <si>
    <t>Nabava, dobava i ugradnja PEHD korugiranih kanalizacijskih cijevi s integriranim naglavkom i brtvom sukladno HRN EN 13476-1 (EN 13476-1) HRN EN 13476-3 (EN 13476-3), obodne krutosti min. SN 4 prema EN ISO 9969, duljine cijevi 6 m.
Cijevi se polažu u rov na pripremljenu podlogu od sitnozrnatog šljunčanog - pješčanog kamenog materijala frakcija do max. 0-8 mm. Nakon montiranja cijevi potrebno je izvršiti podbijanje pijeska ispod cijevi radi pravilnog jednolikog nalijeganja cijevi na podlogu. Ostali dio zone cjevovoda do visine 30 cm iznad tjemena cijevi se u cjelosti zatrpava sitnozrnim kamenim materijalom navedene frakcije u slojevima od 25 do 30 cm uz zbijanje ručnim nabijačima.
Jedinična cijena obuhvaćaju nabavu, dopremu i ugradnju kanalizacijskih cijevi otpornih na komunalne otpadne vode i smrzavanje, obodne krutosti min. SN 8. Obuhvatiti sav spojni materijal - spojnice s brtvama. Cijene uključUje</t>
  </si>
  <si>
    <t>vrijednost svih radova i materijala. Obračun po m' ugrađene kanalizacijske cijevi.
Napomena: jed.cijena uključuje i sve potrebne fazonske komade: račve, redukcije, lukove, klizne spojke i dr.</t>
  </si>
  <si>
    <t>PEHD DN 250</t>
  </si>
  <si>
    <t>1.2.28.</t>
  </si>
  <si>
    <t>Izrada revizionih okana</t>
  </si>
  <si>
    <t>Nabava i ugradnja PEHD revizijskih okana izrađenih u skladu s EN 13598-2 sa dvoslojnom stijenkom kod kojih je tijelo okna izrađeno od korugiranih cijevi DN 800 s obodnom krutošću SN 6. Okno se postavlja na zbijenu pješćanu posteljicu min. 95% po Proctoru. U stavku se uračunava potrebno povećanje iskopa (koje nije posebno specificirano), zatim izrada podložnog i obložnog betona C12/15 kao oslonca i ojačanja baze okna, te zasipavanje okna šljunkom-kamenim materijalom granulacije 0-32 mm prema tipskom nacrtu s nabijanjem lakom opremom u slojevima po 30 cm. Stavka obuhvaća sve radove i sav potreban materijal koji čini ukupnu cijenu modularnog okna.</t>
  </si>
  <si>
    <t>RADOVI INVESTICIJSKOG ODRŽAVANJA UKUPNO:</t>
  </si>
  <si>
    <t>GRAĐEVINSKO OBRTNIČKI RADOVI UKUPNO:</t>
  </si>
  <si>
    <t>REKAPITULACIJA</t>
  </si>
  <si>
    <t>UKUPNO</t>
  </si>
  <si>
    <t>PDV (25%)</t>
  </si>
  <si>
    <t>SVEUKUPNO</t>
  </si>
  <si>
    <t>Potpis i pečat odgovorne osobe</t>
  </si>
  <si>
    <t>M.P.</t>
  </si>
  <si>
    <t>OSNOVNA ŠKOLA DR. STJEPAN ILIJAŠEVIĆ - preuređenje školskog prostora u PŠ Slavonski Kobaš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</si>
</sst>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8"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
      <b/>
      <sz val="9"/>
      <color rgb="FF000000"/>
      <name val="Calibri"/>
      <family val="2"/>
      <charset val="238"/>
    </font>
  </fonts>
  <fills count="6">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s>
  <borders count="1">
    <border>
      <left/>
      <right/>
      <top/>
      <bottom/>
      <diagonal/>
    </border>
  </borders>
  <cellStyleXfs count="1">
    <xf numFmtId="0" fontId="0" fillId="0" borderId="0" applyBorder="0"/>
  </cellStyleXfs>
  <cellXfs count="43">
    <xf numFmtId="0" fontId="0" fillId="0" borderId="0" xfId="0"/>
    <xf numFmtId="0" fontId="4" fillId="5" borderId="0" xfId="0" applyFont="1" applyFill="1"/>
    <xf numFmtId="0" fontId="4" fillId="5" borderId="0" xfId="0" applyFont="1" applyFill="1" applyAlignment="1">
      <alignment horizontal="center"/>
    </xf>
    <xf numFmtId="0" fontId="4" fillId="5" borderId="0" xfId="0" applyFont="1" applyFill="1" applyAlignment="1">
      <alignment wrapText="1"/>
    </xf>
    <xf numFmtId="0" fontId="4" fillId="3" borderId="0" xfId="0" applyFont="1" applyFill="1"/>
    <xf numFmtId="0" fontId="4" fillId="3" borderId="0" xfId="0" applyFont="1" applyFill="1" applyAlignment="1">
      <alignment horizontal="center"/>
    </xf>
    <xf numFmtId="0" fontId="4" fillId="3" borderId="0" xfId="0" applyFont="1" applyFill="1" applyAlignment="1">
      <alignment wrapText="1"/>
    </xf>
    <xf numFmtId="0" fontId="1" fillId="0" borderId="0" xfId="0" applyFont="1"/>
    <xf numFmtId="0" fontId="3" fillId="0" borderId="0" xfId="0" applyFont="1"/>
    <xf numFmtId="0" fontId="2" fillId="2" borderId="0" xfId="0" applyFont="1" applyFill="1"/>
    <xf numFmtId="0" fontId="1" fillId="0" borderId="0" xfId="0" applyFont="1" applyAlignment="1">
      <alignment wrapText="1"/>
    </xf>
    <xf numFmtId="0" fontId="1" fillId="0" borderId="0" xfId="0" applyFont="1" applyAlignment="1">
      <alignment horizontal="center"/>
    </xf>
    <xf numFmtId="0" fontId="1" fillId="0" borderId="0" xfId="0" applyFont="1" applyAlignment="1">
      <alignment horizontal="justify" vertical="top" wrapText="1"/>
    </xf>
    <xf numFmtId="0" fontId="4" fillId="4"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164" fontId="4" fillId="5" borderId="0" xfId="0" applyNumberFormat="1" applyFont="1" applyFill="1"/>
    <xf numFmtId="164" fontId="4" fillId="3"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1" fillId="0" borderId="0" xfId="0" applyFont="1" applyAlignment="1">
      <alignment horizontal="right"/>
    </xf>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2" fillId="0" borderId="0" xfId="0" applyFont="1"/>
    <xf numFmtId="0" fontId="1" fillId="0" borderId="0" xfId="0" applyFont="1"/>
    <xf numFmtId="0" fontId="4" fillId="3" borderId="0" xfId="0" applyFont="1" applyFill="1" applyAlignment="1">
      <alignment wrapText="1"/>
    </xf>
    <xf numFmtId="0" fontId="4" fillId="3" borderId="0" xfId="0" applyFont="1" applyFill="1" applyAlignment="1">
      <alignment horizontal="center"/>
    </xf>
    <xf numFmtId="0" fontId="4" fillId="3" borderId="0" xfId="0" applyFont="1" applyFill="1"/>
    <xf numFmtId="0" fontId="4" fillId="5" borderId="0" xfId="0" applyFont="1" applyFill="1" applyAlignment="1">
      <alignment wrapText="1"/>
    </xf>
    <xf numFmtId="0" fontId="4" fillId="5" borderId="0" xfId="0" applyFont="1" applyFill="1" applyAlignment="1">
      <alignment horizontal="center"/>
    </xf>
    <xf numFmtId="0" fontId="4" fillId="5" borderId="0" xfId="0" applyFont="1" applyFill="1"/>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
  <sheetViews>
    <sheetView tabSelected="1" workbookViewId="0">
      <selection sqref="A1:B1"/>
    </sheetView>
  </sheetViews>
  <sheetFormatPr defaultRowHeight="12" x14ac:dyDescent="0.2"/>
  <cols>
    <col min="1" max="1" width="35.7109375" style="7" customWidth="1"/>
    <col min="2" max="2" width="53.7109375" style="7" customWidth="1"/>
    <col min="3" max="3" width="9.140625" style="7" customWidth="1"/>
    <col min="4" max="16384" width="9.140625" style="7"/>
  </cols>
  <sheetData>
    <row r="1" spans="1:2" x14ac:dyDescent="0.2">
      <c r="A1" s="42" t="s">
        <v>178</v>
      </c>
      <c r="B1" s="40"/>
    </row>
    <row r="2" spans="1:2" ht="18.75" x14ac:dyDescent="0.3">
      <c r="A2" s="30" t="s">
        <v>0</v>
      </c>
      <c r="B2" s="31"/>
    </row>
    <row r="3" spans="1:2" ht="15" x14ac:dyDescent="0.25">
      <c r="B3" s="8"/>
    </row>
    <row r="4" spans="1:2" ht="15" x14ac:dyDescent="0.25">
      <c r="B4" s="8"/>
    </row>
  </sheetData>
  <sheetProtection formatColumns="0" formatRows="0"/>
  <mergeCells count="2">
    <mergeCell ref="A2:B2"/>
    <mergeCell ref="A1:B1"/>
  </mergeCells>
  <pageMargins left="0.6" right="0.6" top="0.75" bottom="0.75" header="0.3" footer="0.3"/>
  <pageSetup paperSize="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7"/>
  <sheetViews>
    <sheetView workbookViewId="0">
      <selection activeCell="C23" sqref="C23"/>
    </sheetView>
  </sheetViews>
  <sheetFormatPr defaultRowHeight="12" x14ac:dyDescent="0.2"/>
  <cols>
    <col min="1" max="1" width="3.7109375" style="7" customWidth="1"/>
    <col min="2" max="2" width="7.7109375" style="7" customWidth="1"/>
    <col min="3" max="3" width="53.7109375" style="7" customWidth="1"/>
    <col min="4" max="4" width="24.7109375" style="7" customWidth="1"/>
    <col min="5" max="5" width="9.140625" style="7" customWidth="1"/>
    <col min="6" max="16384" width="9.140625" style="7"/>
  </cols>
  <sheetData>
    <row r="1" spans="2:4" x14ac:dyDescent="0.2">
      <c r="B1" s="42" t="s">
        <v>178</v>
      </c>
      <c r="C1" s="40"/>
      <c r="D1" s="40"/>
    </row>
    <row r="2" spans="2:4" ht="15.75" x14ac:dyDescent="0.25">
      <c r="B2" s="22"/>
      <c r="C2" s="22" t="s">
        <v>0</v>
      </c>
      <c r="D2" s="22"/>
    </row>
    <row r="4" spans="2:4" ht="15.75" x14ac:dyDescent="0.25">
      <c r="B4" s="22"/>
      <c r="C4" s="22" t="s">
        <v>172</v>
      </c>
      <c r="D4" s="22"/>
    </row>
    <row r="6" spans="2:4" x14ac:dyDescent="0.2">
      <c r="B6" s="23" t="s">
        <v>2</v>
      </c>
      <c r="C6" s="24" t="s">
        <v>3</v>
      </c>
      <c r="D6" s="25">
        <f>'1. GRAĐEVINSKO OBRTNIČKI RADOVI'!F207</f>
        <v>0</v>
      </c>
    </row>
    <row r="7" spans="2:4" x14ac:dyDescent="0.2">
      <c r="B7" s="26" t="s">
        <v>13</v>
      </c>
      <c r="C7" s="7" t="s">
        <v>14</v>
      </c>
      <c r="D7" s="19">
        <f>'1. GRAĐEVINSKO OBRTNIČKI RADOVI'!F84</f>
        <v>0</v>
      </c>
    </row>
    <row r="8" spans="2:4" x14ac:dyDescent="0.2">
      <c r="B8" s="26" t="s">
        <v>73</v>
      </c>
      <c r="C8" s="7" t="s">
        <v>74</v>
      </c>
      <c r="D8" s="19">
        <f>'1. GRAĐEVINSKO OBRTNIČKI RADOVI'!F205</f>
        <v>0</v>
      </c>
    </row>
    <row r="9" spans="2:4" ht="12.75" x14ac:dyDescent="0.2">
      <c r="B9" s="27"/>
      <c r="C9" s="28" t="s">
        <v>173</v>
      </c>
      <c r="D9" s="29">
        <f>SUM(D6)</f>
        <v>0</v>
      </c>
    </row>
    <row r="10" spans="2:4" ht="12.75" x14ac:dyDescent="0.2">
      <c r="B10" s="27"/>
      <c r="C10" s="28" t="s">
        <v>174</v>
      </c>
      <c r="D10" s="29">
        <f>ROUND(D9*25/100,2)</f>
        <v>0</v>
      </c>
    </row>
    <row r="11" spans="2:4" ht="12.75" x14ac:dyDescent="0.2">
      <c r="B11" s="27"/>
      <c r="C11" s="28" t="s">
        <v>175</v>
      </c>
      <c r="D11" s="29">
        <f>D9+D10</f>
        <v>0</v>
      </c>
    </row>
    <row r="14" spans="2:4" x14ac:dyDescent="0.2">
      <c r="C14" s="38" t="s">
        <v>176</v>
      </c>
    </row>
    <row r="15" spans="2:4" x14ac:dyDescent="0.2">
      <c r="C15" s="38"/>
    </row>
    <row r="16" spans="2:4" x14ac:dyDescent="0.2">
      <c r="C16" s="38"/>
    </row>
    <row r="17" spans="3:3" x14ac:dyDescent="0.2">
      <c r="C17" s="38" t="s">
        <v>177</v>
      </c>
    </row>
  </sheetData>
  <sheetProtection formatColumns="0" formatRows="0"/>
  <mergeCells count="1">
    <mergeCell ref="B1:D1"/>
  </mergeCells>
  <pageMargins left="0.6" right="0.6" top="0.75" bottom="0.75" header="0.3" footer="0.3"/>
  <pageSetup paperSize="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C4"/>
  <sheetViews>
    <sheetView workbookViewId="0"/>
  </sheetViews>
  <sheetFormatPr defaultRowHeight="12" x14ac:dyDescent="0.2"/>
  <cols>
    <col min="1" max="1" width="3.7109375" style="7" customWidth="1"/>
    <col min="2" max="2" width="81.7109375" style="7" customWidth="1"/>
    <col min="3" max="3" width="3.7109375" style="7" customWidth="1"/>
    <col min="4" max="4" width="9.140625" style="7" customWidth="1"/>
    <col min="5" max="16384" width="9.140625" style="7"/>
  </cols>
  <sheetData>
    <row r="2" spans="1:3" ht="18.75" x14ac:dyDescent="0.3">
      <c r="A2" s="9"/>
      <c r="B2" s="9" t="s">
        <v>0</v>
      </c>
      <c r="C2" s="9"/>
    </row>
    <row r="4" spans="1:3" ht="18.75" x14ac:dyDescent="0.3">
      <c r="A4" s="9"/>
      <c r="B4" s="9" t="s">
        <v>1</v>
      </c>
      <c r="C4" s="9"/>
    </row>
  </sheetData>
  <sheetProtection formatColumns="0" formatRows="0"/>
  <pageMargins left="0.6" right="0.6" top="0.75" bottom="0.75" header="0.3" footer="0.3"/>
  <pageSetup paperSize="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14"/>
  <sheetViews>
    <sheetView topLeftCell="A202" workbookViewId="0">
      <selection activeCell="B1" sqref="B1:F2"/>
    </sheetView>
  </sheetViews>
  <sheetFormatPr defaultRowHeight="12" x14ac:dyDescent="0.2"/>
  <cols>
    <col min="1" max="1" width="9.7109375" style="7" customWidth="1"/>
    <col min="2" max="2" width="37.7109375" style="10" customWidth="1"/>
    <col min="3" max="3" width="7.7109375" style="11" customWidth="1"/>
    <col min="4" max="5" width="10.7109375" style="7" customWidth="1"/>
    <col min="6" max="6" width="12.7109375" style="7" customWidth="1"/>
    <col min="7" max="7" width="9.140625" style="7" customWidth="1"/>
    <col min="8" max="16384" width="9.140625" style="7"/>
  </cols>
  <sheetData>
    <row r="1" spans="1:6" x14ac:dyDescent="0.2">
      <c r="B1" s="41" t="s">
        <v>178</v>
      </c>
      <c r="C1" s="39"/>
      <c r="D1" s="39"/>
      <c r="E1" s="39"/>
      <c r="F1" s="39"/>
    </row>
    <row r="2" spans="1:6" x14ac:dyDescent="0.2">
      <c r="B2" s="39"/>
      <c r="C2" s="39"/>
      <c r="D2" s="39"/>
      <c r="E2" s="39"/>
      <c r="F2" s="39"/>
    </row>
    <row r="4" spans="1:6" x14ac:dyDescent="0.2">
      <c r="A4" s="4" t="s">
        <v>2</v>
      </c>
      <c r="B4" s="32" t="s">
        <v>3</v>
      </c>
      <c r="C4" s="33"/>
      <c r="D4" s="34"/>
      <c r="E4" s="34"/>
      <c r="F4" s="34"/>
    </row>
    <row r="6" spans="1:6" x14ac:dyDescent="0.2">
      <c r="A6" s="4"/>
      <c r="B6" s="6" t="s">
        <v>1</v>
      </c>
      <c r="C6" s="5"/>
      <c r="D6" s="4"/>
      <c r="E6" s="4"/>
      <c r="F6" s="4"/>
    </row>
    <row r="8" spans="1:6" ht="409.5" x14ac:dyDescent="0.2">
      <c r="B8" s="12" t="s">
        <v>4</v>
      </c>
    </row>
    <row r="9" spans="1:6" ht="409.5" x14ac:dyDescent="0.2">
      <c r="B9" s="12" t="s">
        <v>5</v>
      </c>
    </row>
    <row r="10" spans="1:6" ht="72" x14ac:dyDescent="0.2">
      <c r="B10" s="12" t="s">
        <v>6</v>
      </c>
    </row>
    <row r="12" spans="1:6" ht="30" customHeight="1" x14ac:dyDescent="0.2">
      <c r="A12" s="13" t="s">
        <v>7</v>
      </c>
      <c r="B12" s="13" t="s">
        <v>8</v>
      </c>
      <c r="C12" s="13" t="s">
        <v>9</v>
      </c>
      <c r="D12" s="13" t="s">
        <v>10</v>
      </c>
      <c r="E12" s="13" t="s">
        <v>11</v>
      </c>
      <c r="F12" s="13" t="s">
        <v>12</v>
      </c>
    </row>
    <row r="14" spans="1:6" x14ac:dyDescent="0.2">
      <c r="A14" s="1" t="s">
        <v>13</v>
      </c>
      <c r="B14" s="35" t="s">
        <v>14</v>
      </c>
      <c r="C14" s="36"/>
      <c r="D14" s="37"/>
      <c r="E14" s="37"/>
      <c r="F14" s="37"/>
    </row>
    <row r="16" spans="1:6" x14ac:dyDescent="0.2">
      <c r="A16" s="1"/>
      <c r="B16" s="3" t="s">
        <v>1</v>
      </c>
      <c r="C16" s="2"/>
      <c r="D16" s="1"/>
      <c r="E16" s="1"/>
      <c r="F16" s="1"/>
    </row>
    <row r="18" spans="1:6" ht="120" x14ac:dyDescent="0.2">
      <c r="B18" s="12" t="s">
        <v>15</v>
      </c>
    </row>
    <row r="20" spans="1:6" x14ac:dyDescent="0.2">
      <c r="A20" s="14" t="s">
        <v>16</v>
      </c>
      <c r="B20" s="15" t="s">
        <v>17</v>
      </c>
    </row>
    <row r="21" spans="1:6" ht="84" x14ac:dyDescent="0.2">
      <c r="B21" s="12" t="s">
        <v>18</v>
      </c>
    </row>
    <row r="22" spans="1:6" x14ac:dyDescent="0.2">
      <c r="B22" s="16" t="s">
        <v>19</v>
      </c>
      <c r="C22" s="11" t="s">
        <v>20</v>
      </c>
      <c r="D22" s="17">
        <v>1</v>
      </c>
      <c r="E22" s="18"/>
      <c r="F22" s="19">
        <f>ROUND(D22*E22,2)</f>
        <v>0</v>
      </c>
    </row>
    <row r="24" spans="1:6" x14ac:dyDescent="0.2">
      <c r="A24" s="14" t="s">
        <v>21</v>
      </c>
      <c r="B24" s="15" t="s">
        <v>22</v>
      </c>
    </row>
    <row r="25" spans="1:6" ht="96" x14ac:dyDescent="0.2">
      <c r="B25" s="12" t="s">
        <v>23</v>
      </c>
    </row>
    <row r="26" spans="1:6" x14ac:dyDescent="0.2">
      <c r="B26" s="16" t="s">
        <v>24</v>
      </c>
      <c r="C26" s="11" t="s">
        <v>25</v>
      </c>
      <c r="D26" s="17">
        <v>3</v>
      </c>
      <c r="E26" s="18"/>
      <c r="F26" s="19">
        <f>ROUND(D26*E26,2)</f>
        <v>0</v>
      </c>
    </row>
    <row r="28" spans="1:6" x14ac:dyDescent="0.2">
      <c r="A28" s="14" t="s">
        <v>26</v>
      </c>
      <c r="B28" s="15" t="s">
        <v>27</v>
      </c>
    </row>
    <row r="29" spans="1:6" ht="96" x14ac:dyDescent="0.2">
      <c r="B29" s="12" t="s">
        <v>28</v>
      </c>
    </row>
    <row r="30" spans="1:6" x14ac:dyDescent="0.2">
      <c r="B30" s="16" t="s">
        <v>19</v>
      </c>
      <c r="C30" s="11" t="s">
        <v>29</v>
      </c>
      <c r="D30" s="17">
        <v>11.52</v>
      </c>
      <c r="E30" s="18"/>
      <c r="F30" s="19">
        <f>ROUND(D30*E30,2)</f>
        <v>0</v>
      </c>
    </row>
    <row r="32" spans="1:6" x14ac:dyDescent="0.2">
      <c r="A32" s="14" t="s">
        <v>30</v>
      </c>
      <c r="B32" s="15" t="s">
        <v>31</v>
      </c>
    </row>
    <row r="33" spans="1:6" ht="72" x14ac:dyDescent="0.2">
      <c r="B33" s="12" t="s">
        <v>32</v>
      </c>
    </row>
    <row r="34" spans="1:6" x14ac:dyDescent="0.2">
      <c r="B34" s="16" t="s">
        <v>19</v>
      </c>
      <c r="C34" s="11" t="s">
        <v>29</v>
      </c>
      <c r="D34" s="17">
        <v>4</v>
      </c>
      <c r="E34" s="18"/>
      <c r="F34" s="19">
        <f>ROUND(D34*E34,2)</f>
        <v>0</v>
      </c>
    </row>
    <row r="36" spans="1:6" x14ac:dyDescent="0.2">
      <c r="A36" s="14" t="s">
        <v>33</v>
      </c>
      <c r="B36" s="15" t="s">
        <v>34</v>
      </c>
    </row>
    <row r="37" spans="1:6" ht="84" x14ac:dyDescent="0.2">
      <c r="B37" s="12" t="s">
        <v>35</v>
      </c>
    </row>
    <row r="38" spans="1:6" x14ac:dyDescent="0.2">
      <c r="B38" s="16" t="s">
        <v>19</v>
      </c>
      <c r="C38" s="11" t="s">
        <v>25</v>
      </c>
      <c r="D38" s="17">
        <v>12</v>
      </c>
      <c r="E38" s="18"/>
      <c r="F38" s="19">
        <f>ROUND(D38*E38,2)</f>
        <v>0</v>
      </c>
    </row>
    <row r="40" spans="1:6" x14ac:dyDescent="0.2">
      <c r="A40" s="14" t="s">
        <v>36</v>
      </c>
      <c r="B40" s="15" t="s">
        <v>37</v>
      </c>
    </row>
    <row r="41" spans="1:6" ht="72" x14ac:dyDescent="0.2">
      <c r="B41" s="12" t="s">
        <v>38</v>
      </c>
    </row>
    <row r="42" spans="1:6" x14ac:dyDescent="0.2">
      <c r="B42" s="16" t="s">
        <v>19</v>
      </c>
      <c r="C42" s="11" t="s">
        <v>25</v>
      </c>
      <c r="D42" s="17">
        <v>4</v>
      </c>
      <c r="E42" s="18"/>
      <c r="F42" s="19">
        <f>ROUND(D42*E42,2)</f>
        <v>0</v>
      </c>
    </row>
    <row r="44" spans="1:6" x14ac:dyDescent="0.2">
      <c r="A44" s="14" t="s">
        <v>39</v>
      </c>
      <c r="B44" s="15" t="s">
        <v>40</v>
      </c>
    </row>
    <row r="45" spans="1:6" ht="84" x14ac:dyDescent="0.2">
      <c r="B45" s="12" t="s">
        <v>41</v>
      </c>
    </row>
    <row r="46" spans="1:6" x14ac:dyDescent="0.2">
      <c r="B46" s="16" t="s">
        <v>19</v>
      </c>
      <c r="C46" s="11" t="s">
        <v>25</v>
      </c>
      <c r="D46" s="17">
        <v>20</v>
      </c>
      <c r="E46" s="18"/>
      <c r="F46" s="19">
        <f>ROUND(D46*E46,2)</f>
        <v>0</v>
      </c>
    </row>
    <row r="48" spans="1:6" x14ac:dyDescent="0.2">
      <c r="A48" s="14" t="s">
        <v>42</v>
      </c>
      <c r="B48" s="15" t="s">
        <v>43</v>
      </c>
    </row>
    <row r="49" spans="1:6" ht="108" x14ac:dyDescent="0.2">
      <c r="B49" s="12" t="s">
        <v>44</v>
      </c>
    </row>
    <row r="50" spans="1:6" x14ac:dyDescent="0.2">
      <c r="B50" s="16" t="s">
        <v>19</v>
      </c>
      <c r="C50" s="11" t="s">
        <v>25</v>
      </c>
      <c r="D50" s="17">
        <v>40</v>
      </c>
      <c r="E50" s="18"/>
      <c r="F50" s="19">
        <f>ROUND(D50*E50,2)</f>
        <v>0</v>
      </c>
    </row>
    <row r="52" spans="1:6" x14ac:dyDescent="0.2">
      <c r="A52" s="14" t="s">
        <v>45</v>
      </c>
      <c r="B52" s="15" t="s">
        <v>46</v>
      </c>
    </row>
    <row r="53" spans="1:6" ht="72" x14ac:dyDescent="0.2">
      <c r="B53" s="12" t="s">
        <v>47</v>
      </c>
    </row>
    <row r="54" spans="1:6" x14ac:dyDescent="0.2">
      <c r="B54" s="16" t="s">
        <v>19</v>
      </c>
      <c r="C54" s="11" t="s">
        <v>25</v>
      </c>
      <c r="D54" s="17">
        <v>2</v>
      </c>
      <c r="E54" s="18"/>
      <c r="F54" s="19">
        <f>ROUND(D54*E54,2)</f>
        <v>0</v>
      </c>
    </row>
    <row r="56" spans="1:6" x14ac:dyDescent="0.2">
      <c r="A56" s="14" t="s">
        <v>48</v>
      </c>
      <c r="B56" s="15" t="s">
        <v>49</v>
      </c>
    </row>
    <row r="57" spans="1:6" ht="192" x14ac:dyDescent="0.2">
      <c r="B57" s="12" t="s">
        <v>50</v>
      </c>
    </row>
    <row r="58" spans="1:6" x14ac:dyDescent="0.2">
      <c r="B58" s="16" t="s">
        <v>19</v>
      </c>
      <c r="C58" s="11" t="s">
        <v>51</v>
      </c>
      <c r="D58" s="17">
        <v>10</v>
      </c>
      <c r="E58" s="18"/>
      <c r="F58" s="19">
        <f>ROUND(D58*E58,2)</f>
        <v>0</v>
      </c>
    </row>
    <row r="60" spans="1:6" x14ac:dyDescent="0.2">
      <c r="A60" s="14" t="s">
        <v>52</v>
      </c>
      <c r="B60" s="15" t="s">
        <v>53</v>
      </c>
    </row>
    <row r="61" spans="1:6" ht="180" x14ac:dyDescent="0.2">
      <c r="B61" s="12" t="s">
        <v>54</v>
      </c>
    </row>
    <row r="62" spans="1:6" x14ac:dyDescent="0.2">
      <c r="B62" s="16" t="s">
        <v>19</v>
      </c>
      <c r="C62" s="11" t="s">
        <v>25</v>
      </c>
      <c r="D62" s="17">
        <v>1</v>
      </c>
      <c r="E62" s="18"/>
      <c r="F62" s="19">
        <f>ROUND(D62*E62,2)</f>
        <v>0</v>
      </c>
    </row>
    <row r="64" spans="1:6" x14ac:dyDescent="0.2">
      <c r="A64" s="14" t="s">
        <v>55</v>
      </c>
      <c r="B64" s="15" t="s">
        <v>56</v>
      </c>
    </row>
    <row r="65" spans="1:6" ht="132" x14ac:dyDescent="0.2">
      <c r="B65" s="12" t="s">
        <v>57</v>
      </c>
    </row>
    <row r="66" spans="1:6" x14ac:dyDescent="0.2">
      <c r="B66" s="16" t="s">
        <v>58</v>
      </c>
      <c r="C66" s="11" t="s">
        <v>29</v>
      </c>
      <c r="D66" s="17">
        <v>515.6</v>
      </c>
      <c r="E66" s="18"/>
      <c r="F66" s="19">
        <f>ROUND(D66*E66,2)</f>
        <v>0</v>
      </c>
    </row>
    <row r="68" spans="1:6" x14ac:dyDescent="0.2">
      <c r="A68" s="14" t="s">
        <v>59</v>
      </c>
      <c r="B68" s="15" t="s">
        <v>60</v>
      </c>
    </row>
    <row r="69" spans="1:6" ht="156" x14ac:dyDescent="0.2">
      <c r="B69" s="12" t="s">
        <v>61</v>
      </c>
    </row>
    <row r="70" spans="1:6" x14ac:dyDescent="0.2">
      <c r="B70" s="16" t="s">
        <v>19</v>
      </c>
      <c r="C70" s="11" t="s">
        <v>25</v>
      </c>
      <c r="D70" s="17">
        <v>10</v>
      </c>
      <c r="E70" s="18"/>
      <c r="F70" s="19">
        <f>ROUND(D70*E70,2)</f>
        <v>0</v>
      </c>
    </row>
    <row r="72" spans="1:6" x14ac:dyDescent="0.2">
      <c r="A72" s="14" t="s">
        <v>62</v>
      </c>
      <c r="B72" s="15" t="s">
        <v>63</v>
      </c>
    </row>
    <row r="73" spans="1:6" ht="108" x14ac:dyDescent="0.2">
      <c r="B73" s="12" t="s">
        <v>64</v>
      </c>
    </row>
    <row r="74" spans="1:6" x14ac:dyDescent="0.2">
      <c r="B74" s="16" t="s">
        <v>19</v>
      </c>
      <c r="C74" s="11" t="s">
        <v>25</v>
      </c>
      <c r="D74" s="17">
        <v>1</v>
      </c>
      <c r="E74" s="18"/>
      <c r="F74" s="19">
        <f>ROUND(D74*E74,2)</f>
        <v>0</v>
      </c>
    </row>
    <row r="76" spans="1:6" x14ac:dyDescent="0.2">
      <c r="A76" s="14" t="s">
        <v>65</v>
      </c>
      <c r="B76" s="15" t="s">
        <v>66</v>
      </c>
    </row>
    <row r="77" spans="1:6" ht="120" x14ac:dyDescent="0.2">
      <c r="B77" s="12" t="s">
        <v>67</v>
      </c>
    </row>
    <row r="78" spans="1:6" x14ac:dyDescent="0.2">
      <c r="B78" s="16" t="s">
        <v>19</v>
      </c>
      <c r="C78" s="11" t="s">
        <v>68</v>
      </c>
      <c r="D78" s="17">
        <v>20</v>
      </c>
      <c r="E78" s="18"/>
      <c r="F78" s="19">
        <f>ROUND(D78*E78,2)</f>
        <v>0</v>
      </c>
    </row>
    <row r="80" spans="1:6" x14ac:dyDescent="0.2">
      <c r="A80" s="14" t="s">
        <v>69</v>
      </c>
      <c r="B80" s="15" t="s">
        <v>70</v>
      </c>
    </row>
    <row r="81" spans="1:6" ht="96" x14ac:dyDescent="0.2">
      <c r="B81" s="12" t="s">
        <v>71</v>
      </c>
    </row>
    <row r="82" spans="1:6" x14ac:dyDescent="0.2">
      <c r="B82" s="16" t="s">
        <v>19</v>
      </c>
      <c r="C82" s="11" t="s">
        <v>51</v>
      </c>
      <c r="D82" s="17">
        <v>1.5</v>
      </c>
      <c r="E82" s="18"/>
      <c r="F82" s="19">
        <f>ROUND(D82*E82,2)</f>
        <v>0</v>
      </c>
    </row>
    <row r="84" spans="1:6" x14ac:dyDescent="0.2">
      <c r="A84" s="1" t="s">
        <v>13</v>
      </c>
      <c r="B84" s="35" t="s">
        <v>72</v>
      </c>
      <c r="C84" s="36"/>
      <c r="D84" s="37"/>
      <c r="E84" s="37"/>
      <c r="F84" s="20">
        <f>SUM(F22,F26,F30,F34,F38,F42,F46,F50,F54,F58,F62,F66,F70,F74,F78,F82)</f>
        <v>0</v>
      </c>
    </row>
    <row r="86" spans="1:6" x14ac:dyDescent="0.2">
      <c r="A86" s="1" t="s">
        <v>73</v>
      </c>
      <c r="B86" s="35" t="s">
        <v>74</v>
      </c>
      <c r="C86" s="36"/>
      <c r="D86" s="37"/>
      <c r="E86" s="37"/>
      <c r="F86" s="37"/>
    </row>
    <row r="88" spans="1:6" x14ac:dyDescent="0.2">
      <c r="A88" s="14" t="s">
        <v>75</v>
      </c>
      <c r="B88" s="15" t="s">
        <v>76</v>
      </c>
    </row>
    <row r="89" spans="1:6" ht="180" x14ac:dyDescent="0.2">
      <c r="B89" s="12" t="s">
        <v>77</v>
      </c>
    </row>
    <row r="90" spans="1:6" x14ac:dyDescent="0.2">
      <c r="B90" s="16" t="s">
        <v>19</v>
      </c>
      <c r="C90" s="11" t="s">
        <v>20</v>
      </c>
      <c r="D90" s="17">
        <v>4</v>
      </c>
      <c r="E90" s="18"/>
      <c r="F90" s="19">
        <f>ROUND(D90*E90,2)</f>
        <v>0</v>
      </c>
    </row>
    <row r="92" spans="1:6" x14ac:dyDescent="0.2">
      <c r="A92" s="14" t="s">
        <v>78</v>
      </c>
      <c r="B92" s="15" t="s">
        <v>79</v>
      </c>
    </row>
    <row r="93" spans="1:6" ht="120" x14ac:dyDescent="0.2">
      <c r="B93" s="12" t="s">
        <v>80</v>
      </c>
    </row>
    <row r="94" spans="1:6" x14ac:dyDescent="0.2">
      <c r="B94" s="16" t="s">
        <v>19</v>
      </c>
      <c r="C94" s="11" t="s">
        <v>20</v>
      </c>
      <c r="D94" s="17">
        <v>4</v>
      </c>
      <c r="E94" s="18"/>
      <c r="F94" s="19">
        <f>ROUND(D94*E94,2)</f>
        <v>0</v>
      </c>
    </row>
    <row r="96" spans="1:6" x14ac:dyDescent="0.2">
      <c r="A96" s="14" t="s">
        <v>81</v>
      </c>
      <c r="B96" s="15" t="s">
        <v>82</v>
      </c>
    </row>
    <row r="97" spans="1:6" ht="204" x14ac:dyDescent="0.2">
      <c r="B97" s="12" t="s">
        <v>83</v>
      </c>
    </row>
    <row r="98" spans="1:6" x14ac:dyDescent="0.2">
      <c r="B98" s="16" t="s">
        <v>19</v>
      </c>
      <c r="C98" s="11" t="s">
        <v>29</v>
      </c>
      <c r="D98" s="17">
        <v>12</v>
      </c>
      <c r="E98" s="18"/>
      <c r="F98" s="19">
        <f>ROUND(D98*E98,2)</f>
        <v>0</v>
      </c>
    </row>
    <row r="100" spans="1:6" x14ac:dyDescent="0.2">
      <c r="A100" s="14" t="s">
        <v>84</v>
      </c>
      <c r="B100" s="15" t="s">
        <v>85</v>
      </c>
    </row>
    <row r="101" spans="1:6" ht="204" x14ac:dyDescent="0.2">
      <c r="B101" s="12" t="s">
        <v>86</v>
      </c>
    </row>
    <row r="102" spans="1:6" x14ac:dyDescent="0.2">
      <c r="B102" s="16" t="s">
        <v>19</v>
      </c>
      <c r="C102" s="11" t="s">
        <v>29</v>
      </c>
      <c r="D102" s="17">
        <v>4</v>
      </c>
      <c r="E102" s="18"/>
      <c r="F102" s="19">
        <f>ROUND(D102*E102,2)</f>
        <v>0</v>
      </c>
    </row>
    <row r="104" spans="1:6" x14ac:dyDescent="0.2">
      <c r="A104" s="14" t="s">
        <v>87</v>
      </c>
      <c r="B104" s="15" t="s">
        <v>88</v>
      </c>
    </row>
    <row r="105" spans="1:6" ht="180" x14ac:dyDescent="0.2">
      <c r="B105" s="12" t="s">
        <v>89</v>
      </c>
    </row>
    <row r="106" spans="1:6" x14ac:dyDescent="0.2">
      <c r="B106" s="16" t="s">
        <v>19</v>
      </c>
      <c r="C106" s="11" t="s">
        <v>90</v>
      </c>
      <c r="D106" s="17">
        <v>1470.4</v>
      </c>
      <c r="E106" s="18"/>
      <c r="F106" s="19">
        <f>ROUND(D106*E106,2)</f>
        <v>0</v>
      </c>
    </row>
    <row r="108" spans="1:6" x14ac:dyDescent="0.2">
      <c r="A108" s="14" t="s">
        <v>91</v>
      </c>
      <c r="B108" s="15" t="s">
        <v>92</v>
      </c>
    </row>
    <row r="109" spans="1:6" ht="132" x14ac:dyDescent="0.2">
      <c r="B109" s="12" t="s">
        <v>93</v>
      </c>
    </row>
    <row r="110" spans="1:6" x14ac:dyDescent="0.2">
      <c r="B110" s="16" t="s">
        <v>19</v>
      </c>
      <c r="C110" s="11" t="s">
        <v>68</v>
      </c>
      <c r="D110" s="17">
        <v>24</v>
      </c>
      <c r="E110" s="18"/>
      <c r="F110" s="19">
        <f>ROUND(D110*E110,2)</f>
        <v>0</v>
      </c>
    </row>
    <row r="112" spans="1:6" x14ac:dyDescent="0.2">
      <c r="A112" s="14" t="s">
        <v>94</v>
      </c>
      <c r="B112" s="15" t="s">
        <v>95</v>
      </c>
    </row>
    <row r="113" spans="1:6" ht="240" x14ac:dyDescent="0.2">
      <c r="B113" s="12" t="s">
        <v>96</v>
      </c>
    </row>
    <row r="114" spans="1:6" x14ac:dyDescent="0.2">
      <c r="B114" s="16" t="s">
        <v>97</v>
      </c>
      <c r="C114" s="11" t="s">
        <v>25</v>
      </c>
      <c r="D114" s="17">
        <v>4</v>
      </c>
      <c r="E114" s="18"/>
      <c r="F114" s="19">
        <f>ROUND(D114*E114,2)</f>
        <v>0</v>
      </c>
    </row>
    <row r="116" spans="1:6" x14ac:dyDescent="0.2">
      <c r="A116" s="14" t="s">
        <v>98</v>
      </c>
      <c r="B116" s="15" t="s">
        <v>99</v>
      </c>
    </row>
    <row r="117" spans="1:6" ht="84" x14ac:dyDescent="0.2">
      <c r="B117" s="12" t="s">
        <v>100</v>
      </c>
    </row>
    <row r="118" spans="1:6" x14ac:dyDescent="0.2">
      <c r="B118" s="16" t="s">
        <v>19</v>
      </c>
      <c r="C118" s="11" t="s">
        <v>25</v>
      </c>
      <c r="D118" s="17">
        <v>4</v>
      </c>
      <c r="E118" s="18"/>
      <c r="F118" s="19">
        <f>ROUND(D118*E118,2)</f>
        <v>0</v>
      </c>
    </row>
    <row r="120" spans="1:6" ht="24" x14ac:dyDescent="0.2">
      <c r="A120" s="14" t="s">
        <v>101</v>
      </c>
      <c r="B120" s="15" t="s">
        <v>102</v>
      </c>
    </row>
    <row r="121" spans="1:6" ht="252" x14ac:dyDescent="0.2">
      <c r="B121" s="12" t="s">
        <v>103</v>
      </c>
    </row>
    <row r="122" spans="1:6" ht="108" x14ac:dyDescent="0.2">
      <c r="B122" s="12" t="s">
        <v>104</v>
      </c>
    </row>
    <row r="123" spans="1:6" x14ac:dyDescent="0.2">
      <c r="B123" s="16" t="s">
        <v>105</v>
      </c>
      <c r="C123" s="11" t="s">
        <v>29</v>
      </c>
      <c r="D123" s="17">
        <v>30</v>
      </c>
      <c r="E123" s="18"/>
      <c r="F123" s="19">
        <f>ROUND(D123*E123,2)</f>
        <v>0</v>
      </c>
    </row>
    <row r="125" spans="1:6" x14ac:dyDescent="0.2">
      <c r="A125" s="14" t="s">
        <v>106</v>
      </c>
      <c r="B125" s="15" t="s">
        <v>107</v>
      </c>
    </row>
    <row r="126" spans="1:6" ht="108" x14ac:dyDescent="0.2">
      <c r="B126" s="12" t="s">
        <v>108</v>
      </c>
    </row>
    <row r="127" spans="1:6" x14ac:dyDescent="0.2">
      <c r="B127" s="16" t="s">
        <v>109</v>
      </c>
      <c r="C127" s="11" t="s">
        <v>29</v>
      </c>
      <c r="D127" s="17">
        <v>30</v>
      </c>
      <c r="E127" s="18"/>
      <c r="F127" s="19">
        <f>ROUND(D127*E127,2)</f>
        <v>0</v>
      </c>
    </row>
    <row r="129" spans="1:6" ht="24" x14ac:dyDescent="0.2">
      <c r="A129" s="14" t="s">
        <v>110</v>
      </c>
      <c r="B129" s="15" t="s">
        <v>111</v>
      </c>
    </row>
    <row r="130" spans="1:6" ht="264" x14ac:dyDescent="0.2">
      <c r="B130" s="12" t="s">
        <v>112</v>
      </c>
    </row>
    <row r="131" spans="1:6" ht="168" x14ac:dyDescent="0.2">
      <c r="B131" s="12" t="s">
        <v>113</v>
      </c>
    </row>
    <row r="132" spans="1:6" ht="24" x14ac:dyDescent="0.2">
      <c r="B132" s="16" t="s">
        <v>114</v>
      </c>
      <c r="C132" s="11" t="s">
        <v>29</v>
      </c>
      <c r="D132" s="17">
        <v>30</v>
      </c>
      <c r="E132" s="18"/>
      <c r="F132" s="19">
        <f>ROUND(D132*E132,2)</f>
        <v>0</v>
      </c>
    </row>
    <row r="134" spans="1:6" x14ac:dyDescent="0.2">
      <c r="A134" s="14" t="s">
        <v>115</v>
      </c>
      <c r="B134" s="15" t="s">
        <v>116</v>
      </c>
    </row>
    <row r="135" spans="1:6" ht="252" x14ac:dyDescent="0.2">
      <c r="B135" s="12" t="s">
        <v>117</v>
      </c>
    </row>
    <row r="136" spans="1:6" ht="264" x14ac:dyDescent="0.2">
      <c r="B136" s="12" t="s">
        <v>118</v>
      </c>
    </row>
    <row r="137" spans="1:6" ht="60" x14ac:dyDescent="0.2">
      <c r="B137" s="12" t="s">
        <v>119</v>
      </c>
    </row>
    <row r="138" spans="1:6" x14ac:dyDescent="0.2">
      <c r="B138" s="16" t="s">
        <v>19</v>
      </c>
      <c r="C138" s="11" t="s">
        <v>29</v>
      </c>
      <c r="D138" s="17">
        <v>33.6</v>
      </c>
      <c r="E138" s="18"/>
      <c r="F138" s="19">
        <f>ROUND(D138*E138,2)</f>
        <v>0</v>
      </c>
    </row>
    <row r="140" spans="1:6" x14ac:dyDescent="0.2">
      <c r="A140" s="14" t="s">
        <v>120</v>
      </c>
      <c r="B140" s="15" t="s">
        <v>121</v>
      </c>
    </row>
    <row r="141" spans="1:6" ht="96" x14ac:dyDescent="0.2">
      <c r="B141" s="12" t="s">
        <v>122</v>
      </c>
    </row>
    <row r="142" spans="1:6" x14ac:dyDescent="0.2">
      <c r="B142" s="16" t="s">
        <v>19</v>
      </c>
      <c r="C142" s="11" t="s">
        <v>29</v>
      </c>
      <c r="D142" s="17">
        <v>515</v>
      </c>
      <c r="E142" s="18"/>
      <c r="F142" s="19">
        <f>ROUND(D142*E142,2)</f>
        <v>0</v>
      </c>
    </row>
    <row r="144" spans="1:6" x14ac:dyDescent="0.2">
      <c r="A144" s="14" t="s">
        <v>123</v>
      </c>
      <c r="B144" s="15" t="s">
        <v>124</v>
      </c>
    </row>
    <row r="145" spans="1:6" ht="156" x14ac:dyDescent="0.2">
      <c r="B145" s="12" t="s">
        <v>125</v>
      </c>
    </row>
    <row r="146" spans="1:6" x14ac:dyDescent="0.2">
      <c r="B146" s="16" t="s">
        <v>19</v>
      </c>
      <c r="C146" s="11" t="s">
        <v>29</v>
      </c>
      <c r="D146" s="17">
        <v>515</v>
      </c>
      <c r="E146" s="18"/>
      <c r="F146" s="19">
        <f>ROUND(D146*E146,2)</f>
        <v>0</v>
      </c>
    </row>
    <row r="148" spans="1:6" x14ac:dyDescent="0.2">
      <c r="A148" s="14" t="s">
        <v>126</v>
      </c>
      <c r="B148" s="15" t="s">
        <v>127</v>
      </c>
    </row>
    <row r="149" spans="1:6" ht="156" x14ac:dyDescent="0.2">
      <c r="B149" s="12" t="s">
        <v>128</v>
      </c>
    </row>
    <row r="150" spans="1:6" x14ac:dyDescent="0.2">
      <c r="B150" s="16" t="s">
        <v>19</v>
      </c>
      <c r="C150" s="11" t="s">
        <v>25</v>
      </c>
      <c r="D150" s="17">
        <v>4</v>
      </c>
      <c r="E150" s="18"/>
      <c r="F150" s="19">
        <f>ROUND(D150*E150,2)</f>
        <v>0</v>
      </c>
    </row>
    <row r="152" spans="1:6" x14ac:dyDescent="0.2">
      <c r="A152" s="14" t="s">
        <v>129</v>
      </c>
      <c r="B152" s="15" t="s">
        <v>130</v>
      </c>
    </row>
    <row r="153" spans="1:6" ht="84" x14ac:dyDescent="0.2">
      <c r="B153" s="12" t="s">
        <v>131</v>
      </c>
    </row>
    <row r="154" spans="1:6" x14ac:dyDescent="0.2">
      <c r="B154" s="16" t="s">
        <v>19</v>
      </c>
      <c r="C154" s="11" t="s">
        <v>25</v>
      </c>
      <c r="D154" s="17">
        <v>4</v>
      </c>
      <c r="E154" s="18"/>
      <c r="F154" s="19">
        <f>ROUND(D154*E154,2)</f>
        <v>0</v>
      </c>
    </row>
    <row r="156" spans="1:6" x14ac:dyDescent="0.2">
      <c r="A156" s="14" t="s">
        <v>132</v>
      </c>
      <c r="B156" s="15" t="s">
        <v>133</v>
      </c>
    </row>
    <row r="157" spans="1:6" ht="72" x14ac:dyDescent="0.2">
      <c r="B157" s="12" t="s">
        <v>134</v>
      </c>
    </row>
    <row r="158" spans="1:6" x14ac:dyDescent="0.2">
      <c r="B158" s="16" t="s">
        <v>19</v>
      </c>
      <c r="C158" s="11" t="s">
        <v>25</v>
      </c>
      <c r="D158" s="17">
        <v>4</v>
      </c>
      <c r="E158" s="18"/>
      <c r="F158" s="19">
        <f>ROUND(D158*E158,2)</f>
        <v>0</v>
      </c>
    </row>
    <row r="160" spans="1:6" x14ac:dyDescent="0.2">
      <c r="A160" s="14" t="s">
        <v>135</v>
      </c>
      <c r="B160" s="15" t="s">
        <v>136</v>
      </c>
    </row>
    <row r="161" spans="1:6" ht="72" x14ac:dyDescent="0.2">
      <c r="B161" s="12" t="s">
        <v>137</v>
      </c>
    </row>
    <row r="162" spans="1:6" x14ac:dyDescent="0.2">
      <c r="B162" s="16" t="s">
        <v>19</v>
      </c>
      <c r="C162" s="11" t="s">
        <v>25</v>
      </c>
      <c r="D162" s="17">
        <v>4</v>
      </c>
      <c r="E162" s="18"/>
      <c r="F162" s="19">
        <f>ROUND(D162*E162,2)</f>
        <v>0</v>
      </c>
    </row>
    <row r="164" spans="1:6" x14ac:dyDescent="0.2">
      <c r="A164" s="14" t="s">
        <v>138</v>
      </c>
      <c r="B164" s="15" t="s">
        <v>139</v>
      </c>
    </row>
    <row r="165" spans="1:6" ht="156" x14ac:dyDescent="0.2">
      <c r="B165" s="12" t="s">
        <v>140</v>
      </c>
    </row>
    <row r="166" spans="1:6" x14ac:dyDescent="0.2">
      <c r="B166" s="16" t="s">
        <v>19</v>
      </c>
      <c r="C166" s="11" t="s">
        <v>20</v>
      </c>
      <c r="D166" s="17">
        <v>1</v>
      </c>
      <c r="E166" s="18"/>
      <c r="F166" s="19">
        <f>ROUND(D166*E166,2)</f>
        <v>0</v>
      </c>
    </row>
    <row r="168" spans="1:6" x14ac:dyDescent="0.2">
      <c r="A168" s="14" t="s">
        <v>141</v>
      </c>
      <c r="B168" s="15" t="s">
        <v>142</v>
      </c>
    </row>
    <row r="169" spans="1:6" ht="132" x14ac:dyDescent="0.2">
      <c r="B169" s="12" t="s">
        <v>143</v>
      </c>
    </row>
    <row r="170" spans="1:6" x14ac:dyDescent="0.2">
      <c r="B170" s="16" t="s">
        <v>19</v>
      </c>
      <c r="C170" s="11" t="s">
        <v>25</v>
      </c>
      <c r="D170" s="17">
        <v>32</v>
      </c>
      <c r="E170" s="18"/>
      <c r="F170" s="19">
        <f>ROUND(D170*E170,2)</f>
        <v>0</v>
      </c>
    </row>
    <row r="172" spans="1:6" x14ac:dyDescent="0.2">
      <c r="A172" s="14" t="s">
        <v>144</v>
      </c>
      <c r="B172" s="15" t="s">
        <v>145</v>
      </c>
    </row>
    <row r="173" spans="1:6" ht="72" x14ac:dyDescent="0.2">
      <c r="B173" s="12" t="s">
        <v>146</v>
      </c>
    </row>
    <row r="174" spans="1:6" x14ac:dyDescent="0.2">
      <c r="B174" s="16" t="s">
        <v>19</v>
      </c>
      <c r="C174" s="11" t="s">
        <v>25</v>
      </c>
      <c r="D174" s="17">
        <v>20</v>
      </c>
      <c r="E174" s="18"/>
      <c r="F174" s="19">
        <f>ROUND(D174*E174,2)</f>
        <v>0</v>
      </c>
    </row>
    <row r="176" spans="1:6" x14ac:dyDescent="0.2">
      <c r="A176" s="14" t="s">
        <v>147</v>
      </c>
      <c r="B176" s="15" t="s">
        <v>148</v>
      </c>
    </row>
    <row r="177" spans="1:6" ht="36" x14ac:dyDescent="0.2">
      <c r="B177" s="12" t="s">
        <v>149</v>
      </c>
    </row>
    <row r="178" spans="1:6" x14ac:dyDescent="0.2">
      <c r="B178" s="16" t="s">
        <v>19</v>
      </c>
      <c r="C178" s="11" t="s">
        <v>20</v>
      </c>
      <c r="D178" s="17">
        <v>1</v>
      </c>
      <c r="E178" s="18"/>
      <c r="F178" s="19">
        <f>ROUND(D178*E178,2)</f>
        <v>0</v>
      </c>
    </row>
    <row r="180" spans="1:6" x14ac:dyDescent="0.2">
      <c r="A180" s="14" t="s">
        <v>150</v>
      </c>
      <c r="B180" s="15" t="s">
        <v>151</v>
      </c>
    </row>
    <row r="181" spans="1:6" ht="132" x14ac:dyDescent="0.2">
      <c r="B181" s="12" t="s">
        <v>152</v>
      </c>
    </row>
    <row r="182" spans="1:6" x14ac:dyDescent="0.2">
      <c r="B182" s="16" t="s">
        <v>19</v>
      </c>
      <c r="C182" s="11" t="s">
        <v>25</v>
      </c>
      <c r="D182" s="17">
        <v>6.48</v>
      </c>
      <c r="E182" s="18"/>
      <c r="F182" s="19">
        <f>ROUND(D182*E182,2)</f>
        <v>0</v>
      </c>
    </row>
    <row r="184" spans="1:6" ht="24" x14ac:dyDescent="0.2">
      <c r="A184" s="14" t="s">
        <v>153</v>
      </c>
      <c r="B184" s="15" t="s">
        <v>154</v>
      </c>
    </row>
    <row r="185" spans="1:6" ht="132" x14ac:dyDescent="0.2">
      <c r="B185" s="12" t="s">
        <v>155</v>
      </c>
    </row>
    <row r="186" spans="1:6" x14ac:dyDescent="0.2">
      <c r="B186" s="16" t="s">
        <v>19</v>
      </c>
      <c r="C186" s="11" t="s">
        <v>29</v>
      </c>
      <c r="D186" s="17">
        <v>12</v>
      </c>
      <c r="E186" s="18"/>
      <c r="F186" s="19">
        <f>ROUND(D186*E186,2)</f>
        <v>0</v>
      </c>
    </row>
    <row r="188" spans="1:6" x14ac:dyDescent="0.2">
      <c r="A188" s="14" t="s">
        <v>156</v>
      </c>
      <c r="B188" s="15" t="s">
        <v>157</v>
      </c>
    </row>
    <row r="189" spans="1:6" ht="60" x14ac:dyDescent="0.2">
      <c r="B189" s="12" t="s">
        <v>158</v>
      </c>
    </row>
    <row r="190" spans="1:6" x14ac:dyDescent="0.2">
      <c r="B190" s="16" t="s">
        <v>19</v>
      </c>
      <c r="C190" s="11" t="s">
        <v>51</v>
      </c>
      <c r="D190" s="17">
        <v>0.9</v>
      </c>
      <c r="E190" s="18"/>
      <c r="F190" s="19">
        <f>ROUND(D190*E190,2)</f>
        <v>0</v>
      </c>
    </row>
    <row r="192" spans="1:6" x14ac:dyDescent="0.2">
      <c r="A192" s="14" t="s">
        <v>159</v>
      </c>
      <c r="B192" s="15" t="s">
        <v>160</v>
      </c>
    </row>
    <row r="193" spans="1:6" ht="60" x14ac:dyDescent="0.2">
      <c r="B193" s="12" t="s">
        <v>161</v>
      </c>
    </row>
    <row r="194" spans="1:6" x14ac:dyDescent="0.2">
      <c r="B194" s="16" t="s">
        <v>19</v>
      </c>
      <c r="C194" s="11" t="s">
        <v>51</v>
      </c>
      <c r="D194" s="17">
        <v>3</v>
      </c>
      <c r="E194" s="18"/>
      <c r="F194" s="19">
        <f>ROUND(D194*E194,2)</f>
        <v>0</v>
      </c>
    </row>
    <row r="196" spans="1:6" x14ac:dyDescent="0.2">
      <c r="A196" s="14" t="s">
        <v>162</v>
      </c>
      <c r="B196" s="15" t="s">
        <v>163</v>
      </c>
    </row>
    <row r="197" spans="1:6" ht="276" x14ac:dyDescent="0.2">
      <c r="B197" s="12" t="s">
        <v>164</v>
      </c>
    </row>
    <row r="198" spans="1:6" ht="60" x14ac:dyDescent="0.2">
      <c r="B198" s="12" t="s">
        <v>165</v>
      </c>
    </row>
    <row r="199" spans="1:6" x14ac:dyDescent="0.2">
      <c r="B199" s="16" t="s">
        <v>166</v>
      </c>
      <c r="C199" s="11" t="s">
        <v>68</v>
      </c>
      <c r="D199" s="17">
        <v>12</v>
      </c>
      <c r="E199" s="18"/>
      <c r="F199" s="19">
        <f>ROUND(D199*E199,2)</f>
        <v>0</v>
      </c>
    </row>
    <row r="201" spans="1:6" x14ac:dyDescent="0.2">
      <c r="A201" s="14" t="s">
        <v>167</v>
      </c>
      <c r="B201" s="15" t="s">
        <v>168</v>
      </c>
    </row>
    <row r="202" spans="1:6" ht="192" x14ac:dyDescent="0.2">
      <c r="B202" s="12" t="s">
        <v>169</v>
      </c>
    </row>
    <row r="203" spans="1:6" x14ac:dyDescent="0.2">
      <c r="B203" s="16" t="s">
        <v>19</v>
      </c>
      <c r="C203" s="11" t="s">
        <v>25</v>
      </c>
      <c r="D203" s="17">
        <v>1</v>
      </c>
      <c r="E203" s="18"/>
      <c r="F203" s="19">
        <f>ROUND(D203*E203,2)</f>
        <v>0</v>
      </c>
    </row>
    <row r="205" spans="1:6" x14ac:dyDescent="0.2">
      <c r="A205" s="1" t="s">
        <v>73</v>
      </c>
      <c r="B205" s="35" t="s">
        <v>170</v>
      </c>
      <c r="C205" s="36"/>
      <c r="D205" s="37"/>
      <c r="E205" s="37"/>
      <c r="F205" s="20">
        <f>SUM(F90,F94,F98,F102,F106,F110,F114,F118,F123,F127,F132,F138,F142,F146,F150,F154,F158,F162,F166,F170,F174,F178,F182,F186,F190,F194,F199,F203)</f>
        <v>0</v>
      </c>
    </row>
    <row r="207" spans="1:6" x14ac:dyDescent="0.2">
      <c r="A207" s="4" t="s">
        <v>2</v>
      </c>
      <c r="B207" s="32" t="s">
        <v>171</v>
      </c>
      <c r="C207" s="33"/>
      <c r="D207" s="34"/>
      <c r="E207" s="34"/>
      <c r="F207" s="21">
        <f>SUM(F84,F205)</f>
        <v>0</v>
      </c>
    </row>
    <row r="211" spans="2:2" x14ac:dyDescent="0.2">
      <c r="B211" s="38" t="s">
        <v>176</v>
      </c>
    </row>
    <row r="212" spans="2:2" x14ac:dyDescent="0.2">
      <c r="B212" s="38"/>
    </row>
    <row r="213" spans="2:2" x14ac:dyDescent="0.2">
      <c r="B213" s="38"/>
    </row>
    <row r="214" spans="2:2" x14ac:dyDescent="0.2">
      <c r="B214" s="38" t="s">
        <v>177</v>
      </c>
    </row>
  </sheetData>
  <sheetProtection formatColumns="0" formatRows="0"/>
  <mergeCells count="7">
    <mergeCell ref="B1:F2"/>
    <mergeCell ref="B207:E207"/>
    <mergeCell ref="B4:F4"/>
    <mergeCell ref="B14:F14"/>
    <mergeCell ref="B84:E84"/>
    <mergeCell ref="B86:F86"/>
    <mergeCell ref="B205:E205"/>
  </mergeCells>
  <pageMargins left="0.6" right="0.6" top="0.75" bottom="0.75" header="0.3" footer="0.3"/>
  <pageSetup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4</vt:i4>
      </vt:variant>
      <vt:variant>
        <vt:lpstr>Imenovani rasponi</vt:lpstr>
      </vt:variant>
      <vt:variant>
        <vt:i4>1</vt:i4>
      </vt:variant>
    </vt:vector>
  </HeadingPairs>
  <TitlesOfParts>
    <vt:vector size="5" baseType="lpstr">
      <vt:lpstr>NASLOVNICA</vt:lpstr>
      <vt:lpstr>REKAPITULACIJA</vt:lpstr>
      <vt:lpstr>OPĆI UVJETI</vt:lpstr>
      <vt:lpstr>1. GRAĐEVINSKO OBRTNIČKI RADOVI</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Jasmina Horvatović</cp:lastModifiedBy>
  <dcterms:created xsi:type="dcterms:W3CDTF">2025-03-14T09:20:42Z</dcterms:created>
  <dcterms:modified xsi:type="dcterms:W3CDTF">2025-03-17T11:42:36Z</dcterms:modified>
</cp:coreProperties>
</file>