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C:\Users\hojasmina\Desktop\JEDNOSTAVNA NABAVA\2025\OBRTNIČKO-TEHNIČKA ŠKOLA SB\2_POZIV NA DOSTAVU PONUDA\"/>
    </mc:Choice>
  </mc:AlternateContent>
  <xr:revisionPtr revIDLastSave="0" documentId="13_ncr:1_{31AFC41E-9997-4C8C-AF92-BD5248D7B557}" xr6:coauthVersionLast="47" xr6:coauthVersionMax="47" xr10:uidLastSave="{00000000-0000-0000-0000-000000000000}"/>
  <bookViews>
    <workbookView xWindow="-120" yWindow="-120" windowWidth="29040" windowHeight="15840" xr2:uid="{00000000-000D-0000-FFFF-FFFF00000000}"/>
  </bookViews>
  <sheets>
    <sheet name="NASLOVNICA" sheetId="1" r:id="rId1"/>
    <sheet name="REKAPITULACIJA" sheetId="4" r:id="rId2"/>
    <sheet name="1. GRAĐEVINSKO OBRTNIČKI RADOVI" sheetId="3" r:id="rId3"/>
  </sheets>
  <definedNames>
    <definedName name="_xlnm.Print_Titles" localSheetId="2">'1. GRAĐEVINSKO OBRTNIČKI RADOVI'!14:14</definedName>
  </definedNames>
  <calcPr calcId="191029"/>
</workbook>
</file>

<file path=xl/calcChain.xml><?xml version="1.0" encoding="utf-8"?>
<calcChain xmlns="http://schemas.openxmlformats.org/spreadsheetml/2006/main">
  <c r="F23" i="3" l="1"/>
  <c r="F27" i="3"/>
  <c r="F29" i="3" s="1"/>
  <c r="F28" i="3"/>
  <c r="F33" i="3"/>
  <c r="F37" i="3"/>
  <c r="F41" i="3"/>
  <c r="F45" i="3"/>
  <c r="F49" i="3"/>
  <c r="F53" i="3"/>
  <c r="F57" i="3"/>
  <c r="F58" i="3"/>
  <c r="F59" i="3" s="1"/>
  <c r="F63" i="3"/>
  <c r="F64" i="3"/>
  <c r="F65" i="3"/>
  <c r="F69" i="3"/>
  <c r="F73" i="3"/>
  <c r="F77" i="3"/>
  <c r="F81" i="3"/>
  <c r="F85" i="3"/>
  <c r="F89" i="3"/>
  <c r="F93" i="3"/>
  <c r="F97" i="3"/>
  <c r="F98" i="3"/>
  <c r="F103" i="3"/>
  <c r="F104" i="3"/>
  <c r="F105" i="3"/>
  <c r="F109" i="3"/>
  <c r="F114" i="3"/>
  <c r="F115" i="3"/>
  <c r="F116" i="3"/>
  <c r="F120" i="3"/>
  <c r="F124" i="3"/>
  <c r="F128" i="3"/>
  <c r="F129" i="3"/>
  <c r="F130" i="3" s="1"/>
  <c r="F134" i="3"/>
  <c r="F138" i="3"/>
  <c r="F142" i="3"/>
  <c r="F146" i="3"/>
  <c r="F150" i="3"/>
  <c r="F154" i="3"/>
  <c r="F158" i="3"/>
  <c r="F162" i="3"/>
  <c r="F170" i="3"/>
  <c r="F193" i="3" s="1"/>
  <c r="D8" i="4" s="1"/>
  <c r="F174" i="3"/>
  <c r="F178" i="3"/>
  <c r="F182" i="3"/>
  <c r="F187" i="3"/>
  <c r="F191" i="3"/>
  <c r="F199" i="3"/>
  <c r="F203" i="3"/>
  <c r="F207" i="3"/>
  <c r="F208" i="3"/>
  <c r="F209" i="3"/>
  <c r="F213" i="3"/>
  <c r="F214" i="3"/>
  <c r="F215" i="3"/>
  <c r="F219" i="3"/>
  <c r="F223" i="3"/>
  <c r="F224" i="3"/>
  <c r="F229" i="3"/>
  <c r="F233" i="3"/>
  <c r="F237" i="3"/>
  <c r="F241" i="3"/>
  <c r="F225" i="3" l="1"/>
  <c r="F243" i="3" s="1"/>
  <c r="D9" i="4" s="1"/>
  <c r="F99" i="3"/>
  <c r="F164" i="3" s="1"/>
  <c r="D7" i="4" s="1"/>
  <c r="F245" i="3" l="1"/>
  <c r="D6" i="4" s="1"/>
  <c r="D10" i="4" s="1"/>
  <c r="D11" i="4" s="1"/>
  <c r="D12" i="4" s="1"/>
</calcChain>
</file>

<file path=xl/sharedStrings.xml><?xml version="1.0" encoding="utf-8"?>
<sst xmlns="http://schemas.openxmlformats.org/spreadsheetml/2006/main" count="323" uniqueCount="203">
  <si>
    <t>33/25 - OBRTNIČKO-TEHNIČKA ŠKOLA SLAVONSKI BROD</t>
  </si>
  <si>
    <t>OPĆI UVJETI</t>
  </si>
  <si>
    <t>1.</t>
  </si>
  <si>
    <t>GRAĐEVINSKO OBRTNIČKI RADOVI</t>
  </si>
  <si>
    <t>OPĆI TEHNIČKI UVJETI ZA KALKULACIJE I IZVOĐENJE SVIH RADOVA OBUHVAĆENIH OVIM TROŠKOVNIKOM
Sve odredbe ovih uvjeta smatraju se sastavnim dijelom opisa svake pojedine stavke ovog troškovnika.
Opći uvjeti na početku pojedinih grupa radova odnose se na sve stavke radova te grupe, osim ako u opisu stavke nije drugačije opisano. Ukoliko materijal u pojedinim stavkama nije naznačen ili nije dovoljno jasno preciziran u pogledu kvalitete, izvođač je dužan upotrijebiti samo prvoklasan materijal.
Prije unošenja cijena ponuđač je dužan detaljno se upoznati s projektnim elaboratom i lokacijom objekta radi dobivanja potpunog uvida u veličinu i vrstu glavnih i pripremnih radova.
Svi radovi obuhvaćeni ovim troškovnikom predviđeni su kao potpuno gotovi, sa svim potrebnim pripremnim i završnim radovima.
Jediničnom cijenom za svaki rad predviđen ovim</t>
  </si>
  <si>
    <t>troškovnikom obuhvaćeno je: potpuno dovršenje sa svim predradnjama, transportom i ostalim radnim operacijama sav rad, alat, materijal, amortizacija i svi ostali troškovi koji se odnose na ovaj objekt troškovi i takse privremenih priključaka potrebnih instalacija sve potrebne pokretne i nepokretne radne, transportne i pomoćne skele, sa izradom, postavljanjem, skidanjem i odvozom. Isto važi za privremene pomoćne objekte (kancelarije, priručna skladišta i sl.) i normalni rastur i otpatke materijala čišćenje i održavanje objekta koji je u gradnji i gradilišta za sve vrijeme gradnje osiguranje gradilišta te neometanog prolaza i saobraćaja sve higijensko-tehničke zaštitne mjere za sve zaposlene radnike
Po završetku svih radova na zgradi izvođač je dužan ukloniti privremene objekte, očistiti gradilište i sva ostala prekopavanja dovesti u prvobitno stanje, zatim da o svom trošku,</t>
  </si>
  <si>
    <t>odgovarajućim sredstvima čišćenjem, pranjem i sl. dovede cijeli objekt sa instalacijama u potpuno čisto i ispravno stanje i da ih u tom stanju održava do predaje na korištenje.
Čišćenja u toku izgradnje objekta, kao i završno čišćenje ulaze u cijenu radova. Sav otpadni materijal od čišćenja mora se odvesti sa gradilišta na deponiju.
Obračun količina radova vrši se na način opisan u svakoj poziciji ovog troškovnika, predviđen za taj rad u prosječnim građevinskim i obrtničkim normama.
Niti jedan rad ne može se dva puta platiti, ukoliko nije dva puta rađen bez krivice izvođača, što se utvrđuje arbitražno, a na zahtjev jedne strane.
Sve obveze i izdatke, te troškove po odredbama ovih uvjeta dužan je izvođač ukalkulirati u ponuđene cijene za sve radove na objektu i ne može zahtijevati da se ti radovi posebno</t>
  </si>
  <si>
    <t>naplaćuju.
Izvođač je obavezan prije nuđenja radova izvršiti obilazak gradilišta te razjasniti eventualne nejasnoće.
OPĆI UVJETI IZVOĐENJA
Prilikom čišćenja ili rušenja postojeće konstrukcije izvođač se mora u potpunosti pridržavati Pravilnika o zaštiti na radu u građevinarstvu. Posebnu pažnju posvetiti izradi i postavi podupirača, tako da se ne ugrožavaju dijelovi zidova koji će se sanirati i uključili u konstruktivni sistem građevine.
Rušenja i demontaže mogu započeti tek nakon izvršenih svih potrebnih priprema. Površina zidova koje se prema projektu rekonstruiraju moraju se prije demontaže obilježiti i to uspostavom sistema obilježavanja lokacije zida, pojedinih redova i redoslijeda kamenih blokova u redu. Voditi računa da se rušenja izvrše sa što manje prašine, pa je potrebno dijelove koji se</t>
  </si>
  <si>
    <t>ruše politi vodom.
Prilikom rušenja i demontaže potrebno je organizirati i nadzor od strane ovlaštenog inženjera, te se u svemu pridržavati uputa projektanta.</t>
  </si>
  <si>
    <t>RB</t>
  </si>
  <si>
    <t>STAVKA</t>
  </si>
  <si>
    <t>JEDINICA MJERE</t>
  </si>
  <si>
    <t>KOLIČINA</t>
  </si>
  <si>
    <t>JEDINIČNA CIJENA</t>
  </si>
  <si>
    <t>UKUPNA CIJENA</t>
  </si>
  <si>
    <t>1.1.</t>
  </si>
  <si>
    <t>RADIONICA</t>
  </si>
  <si>
    <t>1.1.1.</t>
  </si>
  <si>
    <t>Iznošenje stvari i opreme iz prostorija</t>
  </si>
  <si>
    <t>Iznošenje postojećih elemenata namještaja do završetka radova, te ponovno vraćanje nakon završetka radova. Stavka podrazumijeva iznošenje postojećih ormara, radnih stolova, postojećie opreme i alata iz radionice. Stavkom je obuhvaćeno iznošenje i premještanje na lokaciju koju odredi korisnik šokle te ponovno vraćanje nakon izvedbe svih radova. Obračun po kompletu izvedenih radova.</t>
  </si>
  <si>
    <t/>
  </si>
  <si>
    <t>komplet</t>
  </si>
  <si>
    <t>1.1.2.</t>
  </si>
  <si>
    <t>Demontaža postojeće drvene stolarije</t>
  </si>
  <si>
    <t>Demontaža postojećih unutarnjih drvenih vrata komplet sa dovratnikom i podnim pragom u prostorijama. Stavka uključuje odvoz šute, demontiranih vrata i prozora na za to ovlaštenu deponiju udaljenosti do 10 km. U cijenu uključiti sav potreban rad i sredstva za rad te sve mjere osiguranja. Obračun po komadu demontiranih vrata i prozora.</t>
  </si>
  <si>
    <t>Unutarnja vrata 160×205</t>
  </si>
  <si>
    <t>komad</t>
  </si>
  <si>
    <t>Nadsvjetlo 280×70</t>
  </si>
  <si>
    <t>UKUPNO:</t>
  </si>
  <si>
    <t>1.1.3.</t>
  </si>
  <si>
    <t>Demontaža postojećih sanitarija-umivaonik</t>
  </si>
  <si>
    <t>Demontaža sanitarija - umivaonik, armature, sa zatvaranjem vode. Stavka obuhvaća sav potreban rad i sredstva za rad te odvoz šute na deponiju udaljenosti do 10 km. Obračun po komadu stvarno demontiranih sanitarnih elemenata.</t>
  </si>
  <si>
    <t>1.1.4.</t>
  </si>
  <si>
    <t xml:space="preserve">Demontaža postojećeg radijatora - lijevanoželjezni </t>
  </si>
  <si>
    <t>Demontaža lijevanoželjeznih u kompletu sa čepovima, brtvama, redukcijama, te pričvrsnicama i konzolama, te ovjesnim materijalom i cijevima. Odvajanje ventila i prigušnica, čepova i rozeta od radijatora. Demontirani radijatori se odvoze na pranje i čišćenje i ličenje (uključeno u cijenu stavke) te se nakon postave keramičkih pločica ili bojenja zidova vraćaju na prvobitnu poziciju. Ukupno se demontira 2 lijevanoželjezna radijatora.
Napomena: Prije demontaže radijatora potrebno ispustiti vodu iz sustava, nakon montaže radijatora izvršiti tlačnu probu, balansiranje sustava i puštanje u rad.</t>
  </si>
  <si>
    <t>lijevanoželjezni radijator</t>
  </si>
  <si>
    <t>1.1.5.</t>
  </si>
  <si>
    <t>Razbijanje-razgradnja postojeće podne ploče radionice</t>
  </si>
  <si>
    <t>Ploča je izvedena od AB, debljine cca 15 cm. Nakon uklanjanja AB podne ploče potrebno izvesti dodatni ručni iskop debljine cca 10 cm u punoj površini, obračunato u posebnoj stavci, a za izvedbu nasipa ispod nove podne AB ploče.
Stavka obuhvaća i odvoz šute na deponiju do 10 km. Obračun po m2 srušene ploče.</t>
  </si>
  <si>
    <t>m²</t>
  </si>
  <si>
    <t>1.1.6.</t>
  </si>
  <si>
    <t>Ručni iskop unutar radionice</t>
  </si>
  <si>
    <t>Ručni iskop u zemljanom materijalu D kategorije unutar radionice, a nakon rušenja podne AB ploče, te produbljivanje na mjestu izvedbe nove AB ploče. Stavka podrazumijeva ručni iskop, utovar sa transportom na gradsku deponiju udaljenosti do 10 km, istovar te sav rad i sredstva za rad, sva podupiranja i osiguranja. Obračun po m3 iskopa u zbijenom stanju. Iskop vršiti na cijeloj površini nove AB ploče u dubini 10-15 cm nakon uklanjanja podne ploče, za izvedbu tamponskog sloja šljunka.</t>
  </si>
  <si>
    <t>m³</t>
  </si>
  <si>
    <t>1.1.7.</t>
  </si>
  <si>
    <t>Uređenje temeljnog tla mehaničkim zbijanjem</t>
  </si>
  <si>
    <t>Uređenje temeljnog tla nakon iskopa, a prije postave geotekstila mehaničkim zbijanjem vezana tla, Sz≥97 %, Ms≥25 MN/m2. Rad se mjeri i obračunava po četvornom metru stvarno uređenog temeljnog tla. U cijenu je uključeno prethodno čišćenje te planiranje i rad potreban za postizanje optimalne vlažnosti vezanih tala, vlaženjem ili rahljenjem i sušenjem, izravnavanje površine tla i zbijanje odgovarajućim sredstvima do tražene zbijenosti te sav rad, materijal i oprema potrebni za potpuno dovršenje stavke uključujući i ispitivanje i kontrolu kakvoće.</t>
  </si>
  <si>
    <t>1.1.8.</t>
  </si>
  <si>
    <t>Nasip kamenim materijalom</t>
  </si>
  <si>
    <t>Razastiranje sloja od drobljenog kamenog materijala najvećeg zrna 31,5 mm , debljine 15 cm uz nabijanje unutar radionice. Tampon se ugrađuje ručno te nabija stupim nabijačima. U cijenu je uključena dobava materijala, utovar, prijevoz, i ugradnja Obračun po m3 ugrađenog materijala u zbijenom stanju.</t>
  </si>
  <si>
    <t>1.1.9.</t>
  </si>
  <si>
    <t>Betoniranje AB podne ploče prizemlja</t>
  </si>
  <si>
    <t>AB podne ploča objekta, d=10 cm, beton C25/30, razred izloženosti XC1 prema HRN EN 206-1:2006 ili jednakovrijedno ).
Stavka obuhvaća sav materijal i rad potreban za funkcionalnu izvedbu, uključujući sve prijevoze, ugradnju, njegu betona i dr. Obračun se vrši m3 ugrađenog betona prema projektnom rješenju. Armatura se obračunava posebno.</t>
  </si>
  <si>
    <t>beton C25/30</t>
  </si>
  <si>
    <t>oplata</t>
  </si>
  <si>
    <t>1.1.10.</t>
  </si>
  <si>
    <t>Izrada cemetnog estriha-objekt</t>
  </si>
  <si>
    <t>Izrada plivajućeg cem. estriha, debljine 5 cm, 6 cm, 7 cm, mikroarmiranog polipropilenskim vlaknima (u cijeni)., polaganje polietilenske folije d=0,2 mm. Dobava materijala i izvedba cementne glazure, bez obzira na veličinu i oblik prostorija. Dilatirano prema propisima i pravilima struke. Stavka podrazumjeva nabavu i dovoz ugradnju materijala (cementni estrih, Pe folija,elastični ulošci, te sav pomoćni materijal) uz sav potreban rad i sredstva za rad.</t>
  </si>
  <si>
    <t>cementni estrih d= 5 cm</t>
  </si>
  <si>
    <t>polietilenska folija d=0,2 mm</t>
  </si>
  <si>
    <t>1.1.11.</t>
  </si>
  <si>
    <t xml:space="preserve">Demontaža postojećih rasvjetnih tijela    </t>
  </si>
  <si>
    <t>Demontaža postojećih rasvjetnih tijela-stropne ugradbene lampe 600×600. Stavka uključuje demontažu i odvoz materijala na za to ovlaštenu deponiju udaljenosti do 10 km. U cijenu uključiti sav potreban rad i sredstva za rad, potrebnu radnu skelu te sve mjere osiguranja.
Obračun po komadu demontiranog rasvjetnog tijela.</t>
  </si>
  <si>
    <t>1.1.12.</t>
  </si>
  <si>
    <t>Demontaža spuštenog stropa</t>
  </si>
  <si>
    <t>Demontaža spuštenog stropa od gipsanih ploča na metalnoj podkonstrukciji, zajedno sa podkonstrukcijom. Stavka uključuje odvoz šute na za to ovlaštenu deponiju udaljenosti do 10 km. U cijenu uključiti sav potreban rad i sredstva za rad te sve mjere osiguranja. Obračun po m2 demontiranog stropa.</t>
  </si>
  <si>
    <t>1.1.13.</t>
  </si>
  <si>
    <t>Ručno skidanje postojeće zidne obloge - lamperija</t>
  </si>
  <si>
    <t>Ručno skidanje obloge od lamperije, zajedno sa potkonstrukcijom, u radionici (obloga stupova) sa utovarom u kamion, transportom i istovarom na deponiju udaljenu do 10 km. Obračun po m2 skinutih zidnih obloga</t>
  </si>
  <si>
    <t>zidna obloga</t>
  </si>
  <si>
    <t>1.1.14.</t>
  </si>
  <si>
    <t>Ručno obijanje žbuke</t>
  </si>
  <si>
    <t>Obijanje postojeće žbuke na zidu i stropu postojećeg objekta debljine 1-3 cm koja je u lošem stanju. Žbuku treba obiti do čvrste podloge, a nakon toga otprašiti. Potrebnu površinu obijanja usuglasiti s Nadzornim inženjerom. Stavka obuhvaća sav potreban rad i sredstva za rad te odvoz šute na deponiju udaljenosti do 10 km. Skela obračunata u stavci. Obračun po m2 stvarno obijene i odvežene šute.</t>
  </si>
  <si>
    <t>1.1.15.</t>
  </si>
  <si>
    <t>Žbukanje zidova</t>
  </si>
  <si>
    <t>Strojno žbukanje svih UNUTARNJIH površina zidova, greda i stupova grubo i fino, u debljini 2 cm.
U cijenu uključeno: obrada kompletne podloge cementnim špricom, podložna cementno vapnena žbuka 15 mm (s vodilicama kao trake žbuke), izravnanje aluminijskom letvom, te završni sloj fine vapneno cementne žbuke 5,0 mm, uz zaglađivanje površine.
Žbukanje predviđeno i na mjestima keramičkih zidnih obloga (samo grubo). Uključiva ugradba zaštitnih aluminijskih kutnih profila oko svih otvora i slobodnih rubova zidova i greda. Stavkom obuhvaćeno prethodno grundiranje svih arm. bet. zidova.
Otvori do 3,0 m2 se ne odbijaju, a izrada špaleta uračunata u cijeni.
Obračun po m2</t>
  </si>
  <si>
    <t>1.1.16.</t>
  </si>
  <si>
    <t>Spušteni strop-ravni</t>
  </si>
  <si>
    <t>Izvedba ravne obloge - spuštenog stropa iz gips kartonskih ploča.
Stavkom uključeno:
_postavljanje tipske pocinčane podkonstrukcije- direktan ovjes
_obloga gips pločama 1,25 cm
_izrada otvora za ugrađenu opremu u stropu (rasvjeta, klima jedinica, rešetke) do završne fine obrade, te obrada akrilnim kitom svih kontaktnih spojnica sa zidovima i stolarijom (kompletno fugiranje i gletanje, priprema za ličenje)
Gotov strop na visini 320 cm. Uključivo sav materijal i potrebna radna skela. Revizije posebno obračunate.
Završna obrada u kvaliteti K3.
Napomena:
Strop će se na manjem dijelu objekta izvoditi u dvije visine, radi izvedbe skrivene rasvjete i sl, u cca 10% površine.</t>
  </si>
  <si>
    <t>gipskartonske ploče</t>
  </si>
  <si>
    <t>1.1.17.</t>
  </si>
  <si>
    <t>Gletanje zidova</t>
  </si>
  <si>
    <t>Gletanje zidova sa kojih je prethodno oljuštena boja kao i novo ožbukanih zidova. Stavka podrazumijeva dobavu, nabavu i ugradnju svog materijala, sav rad i sredstva za rad. Radna skela uračunata je u jediničnu cijenu.
Napomena: gletanje površina koje su prethodno ožbukane.</t>
  </si>
  <si>
    <t>1.1.18.</t>
  </si>
  <si>
    <t>Bojanje ožbukanih i GK površina</t>
  </si>
  <si>
    <t>Boja u 2 svijetle nijanse. Stavka obuhvaća temeljni premaz disperzivnom impregnacijom prema uputi proizvođača, popravljanje disperzivnim kitom u završnom tonu, završni premaz valjkom ili prskalicom u svijetlom tonu. Visina prostorije do 3,20 m. Stavka podrazumijeva dobavu, nabavu i ugradnju svog materijala, sav rad i sredstva za rad. Radna skela uračunata je u jediničnu cijenu.U stavci je uključena zaštita podova i stolarije, te završno čišćenje nakon završenog bojanja.</t>
  </si>
  <si>
    <t>Bojanje ožbukanih zidova</t>
  </si>
  <si>
    <t>Bojanje gipskartonskih stropova</t>
  </si>
  <si>
    <t>1.1.19.</t>
  </si>
  <si>
    <t>Izrada cemetnog estriha</t>
  </si>
  <si>
    <t>Izrada plivajućeg cem. estriha, debljine 5 cm, mikroarmiranog polipropilenskim vlaknima (u cijeni)., polaganje polietilenske folije d=0,2 mm. Dobava materijala i izvedba cementne glazure, bez obzira na veličinu i oblik prostorija. Dilatirano prema propisima i pravilima struke. Stavka podrazumjeva nabavu i dovoz ugradnju materijala (cementni estrih, Pe folija,elastični ulošci, te sav pomoćni materijal) uz sav potreban rad i sredstva za rad.</t>
  </si>
  <si>
    <t>1.1.20.</t>
  </si>
  <si>
    <t xml:space="preserve">Sanacija pukotina </t>
  </si>
  <si>
    <t>Sve postojeće pukotine sanirati dvokomponentnim epoksidnim ljepilom.
Saniranje pukotina izvodi se na način da se uzdužno otvore pukotine u obliku slova „V“, uz obavezno poprečno zarezivanje, te umetne željezna rebrasta armatura Ø4,2 mm u dužini od cca. 15 cm, nakon toga slijedi zalijevanje s ljepilom, te posipanjem s kvarcnim pijeskom do punog zasićenja. Ph vrijednost podloge mora biti 9&lt;ph&lt;12, a prionjivost na pull-off test &gt; 1,5 N/mm2.
Kriterij jednakovrijednosti:
U skladu s EN 1504-4 ili jednakovrijedno
Vrijeme primjene mješavine pri +23ºC: 60 minuta
Konačno vezanje: nakon 7 dana
Linearno skupljanje prema EN 12617-1 ili jednakovrijedno: 0,02% (na +23°C)
Tlačna čvrstoća prema EN 12190 ili jednakovrijedno: &gt; 70 N/mm2</t>
  </si>
  <si>
    <t>Obračun po m' pukotine.</t>
  </si>
  <si>
    <t>m</t>
  </si>
  <si>
    <t>1.1.21.</t>
  </si>
  <si>
    <t>Pod u radionici</t>
  </si>
  <si>
    <t>Ugradnja poliuretanskog podnog sustava za javne prostore
Izvedba samorazlijevnog višeslojnog visokoelastičnog sustava na bazi poliuretana za podove javnih objekata kao ukupne debljine 6 mm. Sustav se sastoji iz sljedećih slojeva:
a) Dobava i ugradnja dvokomponentnog epoksidnog temeljnog premaza. Nanosi se gleterom. Dok je još svjež, temeljni premaz se zasipava kvarcnim pijeskom granulacije 0,5 mm do punog zasićenja.
b) Dobava i ugradnja gumenog tepiha na dvokomponentno ljepilo.
c) Dobava i ugradnja ljepila za zatvaranje pora gumenog tepiha
d) Dobava i ugradnja obojane elastične poliuretanske smole. Izvodi se prema uputama proizvođača. Boja siva i svijetloplava.
e) Završna zaštita poliuretanskim lakom u boji.
Obradu dilatacijskih reški izvesti, jednokomponentnom poliuretanskom brtvećom masom.</t>
  </si>
  <si>
    <t>Istezanje poprečnog presjeka nosivog sloja kod loma prema (DIN 53504) ili jednakovrijedno (%) ≥ 115
Vlačna čvrstoća gume minimalno 470kPa s minimalnim izduženjem do sloma od 41% razine poprečnog presjeka, apsolutna normalna deformabilnost iste.
Otpornost na habanje nakon 7 dana (Taber abrazija
mjerač, CS17 disk, 1000 g, 1000 okretaja) (EN ISO 5470-
1) ili jednakovrijedno (mg)≥ 50mg
U cijenu uključiti sav rad i materijal. Obračun po m2 podne površine.
Napomena: prilikom obračunske duljine sokla odbija se širina otvora.</t>
  </si>
  <si>
    <t>podna obloga</t>
  </si>
  <si>
    <t>sokl</t>
  </si>
  <si>
    <t>1.1.22.</t>
  </si>
  <si>
    <t>Instalacija vode u radionici</t>
  </si>
  <si>
    <t>Nabava materijala, opreme i ugradnja kompletnog podnog i zidnog razvoda tople i hladne vode u radionici, uključujući umivaonik, spajanje na glavni vod do potpune gotovosti, materijal PPR cijevi fi 20 ili fi 25 mm. Stavka podrazumjeva nabavu, dobavu cijevi i fazonskih komada, ugradnju , brtvljenje spojeva, izradu šliceva u opeci ili armiranom betonu te zatvaranje šliceva nakon montiranja cijevi sa rabiciranjem te sav potreban rad i sredstva za rad.
Napomena: Postojeću instalaciju vode prilagoditi novim sanitarnim elementima - umivaonik, uobziriti sve ventile. Novi umivaonik se postavlja na mjestu postojećeg. Obračun po izljevnom mjestu tople i hladne vode.</t>
  </si>
  <si>
    <t>1.1.23.</t>
  </si>
  <si>
    <t>Instalacija kanalizacije u radionici</t>
  </si>
  <si>
    <t>Polaganje cijevi i fazonskih komada iz PVC, SN 4, za izvedbu instalacija fekalne kanalizacije, u podu i zidu. Odnosi se na novi odvod umivaonika u radioici. Stavka podrazumjeva nabavu, dobavu cijevi i fazonskih komada, ugradnju, brtvljenje spojeva, po potrebi izradu šliceva te sav potreban rad i sredstva za rad.
CIjevi fi 50, fi 110, račve, koljena i sl.
Obračun po izljevnom mjestu kanalizacije.</t>
  </si>
  <si>
    <t>1.1.24.</t>
  </si>
  <si>
    <t>Unutarnja stolarija</t>
  </si>
  <si>
    <t>Izrada, dobava i ugradnja unutarnjih vrata od mediapana. Vrata drvena, dvokrilna, zaokretna, otvaranje prema van. Dovratnik izvesti od mediapana u širini zida, završno obrađen bojanjem u boji po izboru projektanta sa pripadajućim opšavnim letvicama na spojevima sa zidom. Vratno krilo obloženo od mediapana na roštilju od jelovih letvica sa ispunom od poliuretana u boji po izboru projektanta, otporna na utjecaj vode, udaraca i ogrebotina, završna obrada PU lakom. U cijenu uključen kompletan rad, materijal i pribor, te sav potreban okov, ručka i odbojnik za vrata, brava sa tri ključa.
Sve stavke izraditi prema shemama, te priložiti dokaze o kvaliteti ugrađenih materijala (ateste za vrata). Ugradnja u zid d= 25 cm.</t>
  </si>
  <si>
    <t>160×205 - dvokrilna</t>
  </si>
  <si>
    <t>275×70-nadsvjetlo</t>
  </si>
  <si>
    <t>1.1.25.</t>
  </si>
  <si>
    <t>Postavljanje oznaka na vrata</t>
  </si>
  <si>
    <t>Izrada, dobava i montaža oznaka prostorija, koje se postavljaju na vrata istih. Dimenzije pločica i tekst određuje Investitor sukladno namjeni, odnosno projektu. Predviđene veličine pločica natpisa cca. 20*10 cm, izrađene od tvrde plastike u boji svijetlog tona. Obračun po komadu.</t>
  </si>
  <si>
    <t>1.1.26.</t>
  </si>
  <si>
    <t>Nabava umivaonika</t>
  </si>
  <si>
    <t>Nabava, dovoz i montaža zidnog nadgradnog umivaonika I klase širine do 60 cm od bijele fajanse sa sifonom i šipkom za podizanje izljeva. Stavka podrazumijeva dobavu, dovoz i montažu umivaonika, sav spojni i ostali sitni potrošni materijal, te sav rad i sredstva za rad.
Napomena: umivaonik se ugrađuje na mjesto postojećeg umivaonika.</t>
  </si>
  <si>
    <t>1.1.27.</t>
  </si>
  <si>
    <t>Nabava mješalica za umivaonike</t>
  </si>
  <si>
    <t>Nabava, dovoz i montaža jednoručne mješalice stojeće za umivaonik, sa kutnim ventilima. Obavezan atest za mješalicu- za zdravstvenu ispravnost. Stavka podrazumijeva dobavu, dovoz i montažu,mješalice, sav spojni i ostali sitni potrošni materijal, te sav rad i sredstva za rad.</t>
  </si>
  <si>
    <t>1.1.28.</t>
  </si>
  <si>
    <t>Elektro instalacije</t>
  </si>
  <si>
    <t>Izvedba novih električnih instalacija, uključujući kabliranje, razvodne kutije, utičnice, prekidače. Obračun se vrši po kompletu izvedene instalacije.
Radovi razvoda novih elektro instalacija se odnose prvenstveno na radove eventualne zamijene postojećih kabela, kabliranje za nova rasvjetna tijela, kabliranje za nove prekidače.
Napomena: električne instalacije nakon izvedbe a prije puštanja u pogon obavezno ispitati, o istom sastaviti zapisnik.</t>
  </si>
  <si>
    <t>1.1.29.</t>
  </si>
  <si>
    <t>Rasvjetna tijela</t>
  </si>
  <si>
    <t>Ugradno rasvjetno tijelo priključne snage max. 33,7W. Kučište od bijelog čeličnog lima dimenzija cca 1195x295x40mm (+/-%). Mat mikroprizmatični difuzor za smanjeno blještanje UGR&lt;19. LED izvor svjetlosti svjetlosnog toka min 5098lm , efikasnosti min 151lm/W , temperatura boje 4000K. CRI 80+. SDCM≤3. Životnog vijeka min. 100.000h L80/50. U mehaničkoj zaštiti min IP44. Otpornosti na udarce min IK05. Certificirano prema CE. Sa svim spojnim i priključnim priborom</t>
  </si>
  <si>
    <t>1.1.30.</t>
  </si>
  <si>
    <t>Rezanje cijevi</t>
  </si>
  <si>
    <t>Rezanje cijevi od grijanja zajedno sa izolacijom koja se nalazi u hodniku, pri stropu. Dvije cijevi koje nisu u funkciji je potrebno odrezati unutar prostorije, pri stropu uz zid učionice. Stavka uključuje odvoz šute, demontiranih cijevi na za to ovlaštenu deponiju udaljenosti do 10 km. U cijenu uključiti sav potreban rad i sredstva za rad te sve mjere osiguranja. Obračun po kompletu izvedenih radova.
Nakon rezanja cijela cijevi ma postojeću cijev staviti odgovarajući čep.</t>
  </si>
  <si>
    <t>1.1.31.</t>
  </si>
  <si>
    <t>Izvedba utičnica i prekidača</t>
  </si>
  <si>
    <t>Dobava, nabava i ugradnja utičnica i prekidača, proizvodni program TEM. Predviđena je ugradnja podžbuknih utičnica i prekidača, ukupno 12 komada. Obračun po komadu izvedenih utičnica, uključivo fina montaža.</t>
  </si>
  <si>
    <t>1.1.32.</t>
  </si>
  <si>
    <t>Popravci, razna krpanja</t>
  </si>
  <si>
    <t>Popravci na podovima i zidovima nakon rušenja zidova, nakon uklanjanja i demontaže stolarije, nakon razvoda instalacija i sl.</t>
  </si>
  <si>
    <t>RADIONICA UKUPNO:</t>
  </si>
  <si>
    <t>1.2.</t>
  </si>
  <si>
    <t>UČIONICA</t>
  </si>
  <si>
    <t>1.2.1.</t>
  </si>
  <si>
    <t>Iznošenje stvari i opreme iz učionice</t>
  </si>
  <si>
    <t>Iznošenje postojećih elemenata namještaja do završetka radova, te ponovno vraćanje nakon završetka radova. Stavka podrazumijeva iznošenje postojećih ormara i školskih klupa sa stolicama. Stavkom je obuhvaćeno iznošenje i premještanje na lokaciju koju odredi korisnik škole te ponovno vraćanje nakon izvedbe svih radova. Obračun po kompletu izvedenih radova.</t>
  </si>
  <si>
    <t>1.2.2.</t>
  </si>
  <si>
    <t>Uklanjanje slojeva poda - parket</t>
  </si>
  <si>
    <t>Demontaža postojećih podnih obloga na mjestu izvedbe nove podne obloge - parket. Stavka podrazumijeva demontažu završne obloge poda izvedenog od parketa utovar sa transportom na deponiju udaljenosti do 10 km, istovar, troškove deponiranja te sav rad i sredstva za rad. Obračun po m2 uklonjene podne obloge.</t>
  </si>
  <si>
    <t>1.2.3.</t>
  </si>
  <si>
    <t>Unutarnja vrata 100×205</t>
  </si>
  <si>
    <t>1.2.4.</t>
  </si>
  <si>
    <t>Niveliranje podova</t>
  </si>
  <si>
    <t>Dobava i ugradnja podne izravnavajuće mase, za niveliranje podova u debljini do 30 mm u jednom sloju prije polaganja podnih obloga svih vrsta. Svježu podnu izravnavanjuću masu nanijeti ljevanjem na podlogu, po mogućnosti u jednom koraku, do željene debljine (max. 30
mm) i ravnomjerno rasporediti. Kod većih debljina sloja i neupojnih podloga paziti na duže vrijeme sušenja.
Obračun po m2 postavljene površine.</t>
  </si>
  <si>
    <t>1.2.5.</t>
  </si>
  <si>
    <t>Postavljanje laminata</t>
  </si>
  <si>
    <t>Dobava i postava poda od laminata u boji hrasta ili bukve ( po odabiru projektanta) klase
otpornosti 33 za javne prostore,visine 12 mm. Može se postaviti klasični ili "click" laminat.
Kod običnog laminata potrebno je spojeve lijepiti odgovarajućim ljepilom za laminat. Laminat se postavlja na podne podloge na podlogu od odgovarajuće folije (spužvice) za laminat. Stavka uključuje i postavu odgovarajućih lajsni za laminat koje montirati na zid pomoću odgovarajućih PVC zidnih nosača. Na prijelazu između poda od laminata i opločenja izvedenog pločicama obavezno postaviti.aluminijske prijelazne lajsne. Prije ugradnje laminata obavezno dostaviti potrebnu atestnu dokumentaciju koja će dokazati traženu kvaliteteu podne obloge uključujući i vatrootpornost. Stavka uključuje nabavu materijala i rad na ugradnji. Obračun po m2 postavljene površine
Napomena: pripadajuće kutne letvice su u cijeni</t>
  </si>
  <si>
    <t>stavke.</t>
  </si>
  <si>
    <t>1.2.6.</t>
  </si>
  <si>
    <t>Izrada, dobava i ugradnja unutarnjih vrata od mediapana. Vrata drvena, jednokrilna zaokretna, otvaranje prema van. Dovratnik izvesti od mediapana u širini zida, završno obrađen bojanjem u boji po izboru projektanta sa pripadajućim opšavnim letvicama na spojevima sa zidom. Vratno krilo obloženo od mediapana na roštilju od jelovih letvica sa ispunom od poliuretana u boji po izboru projektanta, otporna na utjecaj vode, udaraca i ogrebotina, završna obrada PU lakom. U cijenu uključen kompletan rad, materijal i pribor, te sav potreban okov, ručka i odbojnik za vrata, brava sa tri ključa.
Sve stavke izraditi prema shemama, te priložiti dokaze o kvaliteti ugrađenih materijala (ateste za vrata). Ugradnja u zid d= 25 cm.</t>
  </si>
  <si>
    <t xml:space="preserve">100×205 </t>
  </si>
  <si>
    <t>UČIONICA UKUPNO:</t>
  </si>
  <si>
    <t>1.3.</t>
  </si>
  <si>
    <t>SANITARNI ČVOR</t>
  </si>
  <si>
    <t>1.3.1.</t>
  </si>
  <si>
    <t>Demontaža postojeće drvene i PVC stolarije</t>
  </si>
  <si>
    <t>Demontaža postojećih unutarnjih drvenih i PVC vrata komplet sa dovratnikom i podnim pragom u prostorijama. Stavka uključuje odvoz šute, demontiranih vrata i prozora na za to ovlaštenu deponiju udaljenosti do 10 km. U cijenu uključiti sav potreban rad i sredstva za rad te sve mjere osiguranja. Obračun po komadu demontiranih vrata i prozora.</t>
  </si>
  <si>
    <t xml:space="preserve">Unutarnja vrata </t>
  </si>
  <si>
    <t>1.3.2.</t>
  </si>
  <si>
    <t>Demontaža aluminijskih u kompletu sa čepovima, brtvama, redukcijama, te pričvrsnicama i konzolama, te ovjesnim materijalom i cijevima. Odvajanje ventila i prigušnica, čepova i rozeta od radijatora. Demontirani radijatori se odvoze na pranje i čišćenje i ličenje (uključeno u cijenu stavke) te se nakon postave keramičkih pločica ili bojenja zidova vraćaju na prvobitnu poziciju. Ukupno se demontira 4 aluminijska radijatora.
Napomena: Prije demontaže radijatora potrebno ispustiti vodu iz sustava, nakon montaže radijatora izvršiti tlačnu probu, balansiranje sustava i puštanje u rad.</t>
  </si>
  <si>
    <t>aluminijski radijator</t>
  </si>
  <si>
    <t>1.3.3.</t>
  </si>
  <si>
    <t>PVC stolarija unutarnja - Puni panel</t>
  </si>
  <si>
    <t>PVC stolariju izvesti od standardnih bijelih PVC profila s prekinutim toplinskim mostom, višestruko brtvljenu sa svim fazonskim komadima. PVC krilo - puni panel.
U cijenu uključiti izradu, transport do gradilišta, ugradnju, sav potreban okov (uključivo kvake, cilindre, brave, ključeve, ventuse za otklopna krila na visini i dr.), brtvljenje, purpen pjenu, vijke i dr. Sve stavke izraditi prema shemama, te priložiti dokaze o kvaliteti ugrađenih materijala (ateste za prozore, fasadne stijene i vrata). Sve dimenzije uzeti na licu mjesta. Obračun po komadu ugrađene pozicije.
Napomena: vratno krilo prema WC školjci je sa donje strane podrezano u visini 10 cm.</t>
  </si>
  <si>
    <t>80×205</t>
  </si>
  <si>
    <t>70×205</t>
  </si>
  <si>
    <t>1.3.4.</t>
  </si>
  <si>
    <t>Struganje boje</t>
  </si>
  <si>
    <t>Struganje oljuštene boje sa zidova. Boju je potrebno sastrugati zbog ljuštenja te površinu otprašiti. Stavkom obuhvatiti struganje boje, iznošenje i odvoz šute na deponiju udaljenosti do 10 km, čišćenje površine, sav potrebni materijal i rad kao i potrebnu radnu skelu.
Napomena: struganje boje koja je oštećena. Ukoliko je postojeća podloga zadovoljavajuća ne izvodi se struganje boje. Stvarnu površinu određuje Nadzorni inženjer. Visina stropa 2,80 m.</t>
  </si>
  <si>
    <t>zidovi</t>
  </si>
  <si>
    <t>stropovi</t>
  </si>
  <si>
    <t>1.3.5.</t>
  </si>
  <si>
    <t>Gletanje zidova i stropova sa kojih je prethodno oljuštena boja kao i novo ožbukanih zidova. Stavka podrazumijeva dobavu, nabavu i ugradnju svog materijala, sav rad i sredstva za rad. Radna skela uračunata je u jediničnu cijenu.
Napomena: gletanje površina sa kojih je prethodno ostrugana boja.</t>
  </si>
  <si>
    <t>1.3.6.</t>
  </si>
  <si>
    <t>Bojanje ožbukanih stropova</t>
  </si>
  <si>
    <t>1.3.7.</t>
  </si>
  <si>
    <t>Bojanje zidova perivom bojom-hodnici</t>
  </si>
  <si>
    <t>Bojanje ožbukanih zidova u hodnicima, visokoperivim bojama s iznimno visokom otpornošću na mokro čišćenje i habanje, u dvije kombinacije boje, npr. siva i svijetloplava, sa svilenkastim sjajem, premaz do visine 140 cm.
Boja je ekološka i periva, neškodljiva za zdravlje i okoliš, ne sadrži organska otapala, omekšivače ni konzervanse, dobre paropropusnosti, bez mirisa.
Na očišćenu podlogu prije bojenja nanijeti odgovarajući temeljni premaz.
Novougrađene žbuke sušiti 3 do 4 tjedna, za betonske podloge vrijeme sušenja iznosi min. mjesec dana (T = +20 ºC, rel. vl. = 65 %). Radna skela bez obzira na visinu uračunata je u jediničnu cijenu.
Obračun po m2 bojane površine.</t>
  </si>
  <si>
    <t>Bojanje ožbukanih zidova-periva boja</t>
  </si>
  <si>
    <t>1.3.8.</t>
  </si>
  <si>
    <t>1.3.9.</t>
  </si>
  <si>
    <t>Nabava zidnog vodokotlića</t>
  </si>
  <si>
    <t>Nabava, doprema i ugradnja novog zidnog wc vodokotlića komplet s cijevi za ispiranje. Karakteristike kompleta: za javnu upotrebu visokog intenziteta, prilagođen ugradnji na postojeće WC školjke. Stavka obuhvaća sav potreban materijal i rad uključivo skelu
Obračun po komadu.</t>
  </si>
  <si>
    <t>1.3.10.</t>
  </si>
  <si>
    <t>Nabava WC daske</t>
  </si>
  <si>
    <t>Dobava i montaža nove WC daske na školjki. Kvaliteta WC daske - bijele boje, materijal visokokvalitetni duroplast, metalni okov od nehrđajućeg čelika, sporospuštajući mehanizam, prilagođena montaži na postojeću WC školjku, komplet sa montažnim vijcima, svim radom i materijalom.
Obračun po komadu.</t>
  </si>
  <si>
    <t>SANITARNI ČVOR UKUPNO:</t>
  </si>
  <si>
    <t>GRAĐEVINSKO OBRTNIČKI RADOVI UKUPNO:</t>
  </si>
  <si>
    <t>REKAPITULACIJA</t>
  </si>
  <si>
    <t>UKUPNO</t>
  </si>
  <si>
    <t>PDV (25%)</t>
  </si>
  <si>
    <t>SVEUKUPNO</t>
  </si>
  <si>
    <r>
      <t xml:space="preserve">Napomena:
prilikom izvođenja radova potrebno voditi računa o načinu uklanjanja i odvoza šute sa gradilišta kao i o načinu dopreme materijala na mjesto ugradnje.
</t>
    </r>
    <r>
      <rPr>
        <b/>
        <u/>
        <sz val="10"/>
        <color rgb="FF000000"/>
        <rFont val="Calibri"/>
        <family val="2"/>
        <charset val="238"/>
      </rPr>
      <t>Sve radove razgradnje elemenata, razbijanja, rušenja je potrebno izvoditi ručno jer ne postoji mogućnost pristupa strojeva mjestu izvođenja radova.</t>
    </r>
    <r>
      <rPr>
        <b/>
        <sz val="10"/>
        <color rgb="FF000000"/>
        <rFont val="Calibri"/>
        <family val="2"/>
        <charset val="238"/>
      </rPr>
      <t xml:space="preserve">
Svu šutu i otpad je potrebno ručno iznositi iz atrija kroz glavni hodnik, jer je prostor atrija omeđen sa zidovima.
Isto se odnosi i na radove dopreme materijala na mjesto ugradnje.
Ove radove uobziriti prilikom nuđenja stavki.
Šutu je potrebno ručno odvoziti sa kolicima na udaljenost cca 40 m, do utovara u vozilo.</t>
    </r>
  </si>
  <si>
    <t>Potpis i pečat odgovorne osobe</t>
  </si>
  <si>
    <t>M.P.</t>
  </si>
  <si>
    <t>Obrtničko-tehnička škola, Slavonski Brod - unutarnji radovi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</si>
</sst>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1]"/>
  </numFmts>
  <fonts count="10" x14ac:knownFonts="1">
    <font>
      <sz val="11"/>
      <color rgb="FF000000"/>
      <name val="Calibri"/>
      <family val="2"/>
    </font>
    <font>
      <sz val="9"/>
      <color rgb="FF000000"/>
      <name val="Calibri"/>
      <family val="2"/>
    </font>
    <font>
      <b/>
      <sz val="14"/>
      <color rgb="FF000000"/>
      <name val="Calibri"/>
      <family val="2"/>
    </font>
    <font>
      <b/>
      <sz val="11"/>
      <color rgb="FF000000"/>
      <name val="Calibri"/>
      <family val="2"/>
    </font>
    <font>
      <b/>
      <sz val="9"/>
      <color rgb="FF000000"/>
      <name val="Calibri"/>
      <family val="2"/>
    </font>
    <font>
      <b/>
      <sz val="12"/>
      <color rgb="FF000000"/>
      <name val="Calibri"/>
      <family val="2"/>
    </font>
    <font>
      <b/>
      <sz val="10"/>
      <color rgb="FF000000"/>
      <name val="Calibri"/>
      <family val="2"/>
    </font>
    <font>
      <b/>
      <sz val="10"/>
      <color rgb="FF000000"/>
      <name val="Calibri"/>
      <family val="2"/>
      <charset val="238"/>
    </font>
    <font>
      <b/>
      <u/>
      <sz val="10"/>
      <color rgb="FF000000"/>
      <name val="Calibri"/>
      <family val="2"/>
      <charset val="238"/>
    </font>
    <font>
      <b/>
      <sz val="9"/>
      <color rgb="FF000000"/>
      <name val="Calibri"/>
      <family val="2"/>
      <charset val="238"/>
    </font>
  </fonts>
  <fills count="6">
    <fill>
      <patternFill patternType="none"/>
    </fill>
    <fill>
      <patternFill patternType="gray125"/>
    </fill>
    <fill>
      <patternFill patternType="solid">
        <fgColor rgb="FFA0A0A0"/>
      </patternFill>
    </fill>
    <fill>
      <patternFill patternType="solid">
        <fgColor rgb="FFB4B4B4"/>
      </patternFill>
    </fill>
    <fill>
      <patternFill patternType="solid">
        <fgColor rgb="FFD3D3D3"/>
      </patternFill>
    </fill>
    <fill>
      <patternFill patternType="solid">
        <fgColor rgb="FFC8C8C8"/>
      </patternFill>
    </fill>
  </fills>
  <borders count="1">
    <border>
      <left/>
      <right/>
      <top/>
      <bottom/>
      <diagonal/>
    </border>
  </borders>
  <cellStyleXfs count="1">
    <xf numFmtId="0" fontId="0" fillId="0" borderId="0" applyBorder="0"/>
  </cellStyleXfs>
  <cellXfs count="41">
    <xf numFmtId="0" fontId="0" fillId="0" borderId="0" xfId="0"/>
    <xf numFmtId="0" fontId="4" fillId="5" borderId="0" xfId="0" applyFont="1" applyFill="1"/>
    <xf numFmtId="0" fontId="4" fillId="5" borderId="0" xfId="0" applyFont="1" applyFill="1" applyAlignment="1">
      <alignment horizontal="center"/>
    </xf>
    <xf numFmtId="0" fontId="4" fillId="5" borderId="0" xfId="0" applyFont="1" applyFill="1" applyAlignment="1">
      <alignment wrapText="1"/>
    </xf>
    <xf numFmtId="0" fontId="4" fillId="3" borderId="0" xfId="0" applyFont="1" applyFill="1"/>
    <xf numFmtId="0" fontId="4" fillId="3" borderId="0" xfId="0" applyFont="1" applyFill="1" applyAlignment="1">
      <alignment horizontal="center"/>
    </xf>
    <xf numFmtId="0" fontId="4" fillId="3" borderId="0" xfId="0" applyFont="1" applyFill="1" applyAlignment="1">
      <alignment wrapText="1"/>
    </xf>
    <xf numFmtId="0" fontId="1" fillId="0" borderId="0" xfId="0" applyFont="1"/>
    <xf numFmtId="0" fontId="3" fillId="0" borderId="0" xfId="0" applyFont="1"/>
    <xf numFmtId="0" fontId="1" fillId="0" borderId="0" xfId="0" applyFont="1" applyAlignment="1">
      <alignment wrapText="1"/>
    </xf>
    <xf numFmtId="0" fontId="1" fillId="0" borderId="0" xfId="0" applyFont="1" applyAlignment="1">
      <alignment horizontal="center"/>
    </xf>
    <xf numFmtId="0" fontId="1" fillId="0" borderId="0" xfId="0" applyFont="1" applyAlignment="1">
      <alignment horizontal="justify" vertical="top" wrapText="1"/>
    </xf>
    <xf numFmtId="0" fontId="4" fillId="4" borderId="0" xfId="0" applyFont="1" applyFill="1" applyAlignment="1">
      <alignment horizontal="center" vertical="center" wrapText="1"/>
    </xf>
    <xf numFmtId="0" fontId="1" fillId="0" borderId="0" xfId="0" applyFont="1" applyAlignment="1">
      <alignment vertical="top"/>
    </xf>
    <xf numFmtId="0" fontId="4" fillId="0" borderId="0" xfId="0" applyFont="1" applyAlignment="1">
      <alignment wrapText="1"/>
    </xf>
    <xf numFmtId="0" fontId="1" fillId="0" borderId="0" xfId="0" applyFont="1" applyAlignment="1">
      <alignment horizontal="justify" wrapText="1"/>
    </xf>
    <xf numFmtId="4" fontId="1" fillId="0" borderId="0" xfId="0" applyNumberFormat="1" applyFont="1"/>
    <xf numFmtId="164" fontId="1" fillId="0" borderId="0" xfId="0" applyNumberFormat="1" applyFont="1" applyProtection="1">
      <protection locked="0"/>
    </xf>
    <xf numFmtId="164" fontId="1" fillId="0" borderId="0" xfId="0" applyNumberFormat="1" applyFont="1"/>
    <xf numFmtId="0" fontId="1" fillId="0" borderId="0" xfId="0" applyFont="1" applyAlignment="1">
      <alignment horizontal="right"/>
    </xf>
    <xf numFmtId="164" fontId="4" fillId="5" borderId="0" xfId="0" applyNumberFormat="1" applyFont="1" applyFill="1"/>
    <xf numFmtId="164" fontId="4" fillId="3" borderId="0" xfId="0" applyNumberFormat="1" applyFont="1" applyFill="1"/>
    <xf numFmtId="0" fontId="5" fillId="2" borderId="0" xfId="0" applyFont="1" applyFill="1"/>
    <xf numFmtId="0" fontId="4" fillId="0" borderId="0" xfId="0" applyFont="1" applyAlignment="1">
      <alignment horizontal="right"/>
    </xf>
    <xf numFmtId="0" fontId="4" fillId="0" borderId="0" xfId="0" applyFont="1"/>
    <xf numFmtId="164" fontId="4" fillId="0" borderId="0" xfId="0" applyNumberFormat="1" applyFont="1"/>
    <xf numFmtId="0" fontId="6" fillId="2" borderId="0" xfId="0" applyFont="1" applyFill="1"/>
    <xf numFmtId="0" fontId="6" fillId="2" borderId="0" xfId="0" applyFont="1" applyFill="1" applyAlignment="1">
      <alignment horizontal="right"/>
    </xf>
    <xf numFmtId="164" fontId="6" fillId="2" borderId="0" xfId="0" applyNumberFormat="1" applyFont="1" applyFill="1" applyAlignment="1">
      <alignment horizontal="right"/>
    </xf>
    <xf numFmtId="0" fontId="7" fillId="0" borderId="0" xfId="0" applyFont="1" applyAlignment="1">
      <alignment horizontal="justify" vertical="top" wrapText="1"/>
    </xf>
    <xf numFmtId="0" fontId="2" fillId="0" borderId="0" xfId="0" applyFont="1"/>
    <xf numFmtId="0" fontId="1" fillId="0" borderId="0" xfId="0" applyFont="1"/>
    <xf numFmtId="0" fontId="4" fillId="5" borderId="0" xfId="0" applyFont="1" applyFill="1" applyAlignment="1">
      <alignment wrapText="1"/>
    </xf>
    <xf numFmtId="0" fontId="4" fillId="5" borderId="0" xfId="0" applyFont="1" applyFill="1" applyAlignment="1">
      <alignment horizontal="center"/>
    </xf>
    <xf numFmtId="0" fontId="4" fillId="5" borderId="0" xfId="0" applyFont="1" applyFill="1"/>
    <xf numFmtId="0" fontId="4" fillId="3" borderId="0" xfId="0" applyFont="1" applyFill="1" applyAlignment="1">
      <alignment wrapText="1"/>
    </xf>
    <xf numFmtId="0" fontId="4" fillId="3" borderId="0" xfId="0" applyFont="1" applyFill="1" applyAlignment="1">
      <alignment horizontal="center"/>
    </xf>
    <xf numFmtId="0" fontId="4" fillId="3" borderId="0" xfId="0" applyFont="1" applyFill="1"/>
    <xf numFmtId="0" fontId="1" fillId="0" borderId="0" xfId="0" applyFont="1" applyAlignment="1">
      <alignment horizontal="center" vertical="center" wrapText="1"/>
    </xf>
    <xf numFmtId="0" fontId="1" fillId="0" borderId="0" xfId="0" applyFont="1" applyAlignment="1">
      <alignment horizontal="center"/>
    </xf>
    <xf numFmtId="0" fontId="9" fillId="0" borderId="0" xfId="0" applyFont="1" applyAlignment="1">
      <alignment horizontal="center"/>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4"/>
  <sheetViews>
    <sheetView tabSelected="1" workbookViewId="0">
      <selection sqref="A1:B1"/>
    </sheetView>
  </sheetViews>
  <sheetFormatPr defaultRowHeight="12" x14ac:dyDescent="0.2"/>
  <cols>
    <col min="1" max="1" width="35.7109375" style="7" customWidth="1"/>
    <col min="2" max="2" width="53.7109375" style="7" customWidth="1"/>
    <col min="3" max="3" width="9.140625" style="7" customWidth="1"/>
    <col min="4" max="16384" width="9.140625" style="7"/>
  </cols>
  <sheetData>
    <row r="1" spans="1:2" x14ac:dyDescent="0.2">
      <c r="A1" s="40" t="s">
        <v>202</v>
      </c>
      <c r="B1" s="39"/>
    </row>
    <row r="2" spans="1:2" ht="18.75" x14ac:dyDescent="0.3">
      <c r="A2" s="30" t="s">
        <v>0</v>
      </c>
      <c r="B2" s="31"/>
    </row>
    <row r="3" spans="1:2" ht="15" x14ac:dyDescent="0.25">
      <c r="B3" s="8"/>
    </row>
    <row r="4" spans="1:2" ht="15" x14ac:dyDescent="0.25">
      <c r="B4" s="8"/>
    </row>
  </sheetData>
  <mergeCells count="2">
    <mergeCell ref="A2:B2"/>
    <mergeCell ref="A1:B1"/>
  </mergeCells>
  <pageMargins left="0.6" right="0.6"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D18"/>
  <sheetViews>
    <sheetView workbookViewId="0">
      <selection activeCell="B1" sqref="B1:D1"/>
    </sheetView>
  </sheetViews>
  <sheetFormatPr defaultRowHeight="12" x14ac:dyDescent="0.2"/>
  <cols>
    <col min="1" max="1" width="3.7109375" style="7" customWidth="1"/>
    <col min="2" max="2" width="7.7109375" style="7" customWidth="1"/>
    <col min="3" max="3" width="53.7109375" style="7" customWidth="1"/>
    <col min="4" max="4" width="24.7109375" style="7" customWidth="1"/>
    <col min="5" max="5" width="9.140625" style="7" customWidth="1"/>
    <col min="6" max="16384" width="9.140625" style="7"/>
  </cols>
  <sheetData>
    <row r="1" spans="2:4" x14ac:dyDescent="0.2">
      <c r="B1" s="40" t="s">
        <v>202</v>
      </c>
      <c r="C1" s="39"/>
      <c r="D1" s="39"/>
    </row>
    <row r="2" spans="2:4" ht="15.75" x14ac:dyDescent="0.25">
      <c r="B2" s="22"/>
      <c r="C2" s="22" t="s">
        <v>0</v>
      </c>
      <c r="D2" s="22"/>
    </row>
    <row r="4" spans="2:4" ht="15.75" x14ac:dyDescent="0.25">
      <c r="B4" s="22"/>
      <c r="C4" s="22" t="s">
        <v>195</v>
      </c>
      <c r="D4" s="22"/>
    </row>
    <row r="6" spans="2:4" x14ac:dyDescent="0.2">
      <c r="B6" s="23" t="s">
        <v>2</v>
      </c>
      <c r="C6" s="24" t="s">
        <v>3</v>
      </c>
      <c r="D6" s="25">
        <f>'1. GRAĐEVINSKO OBRTNIČKI RADOVI'!F245</f>
        <v>0</v>
      </c>
    </row>
    <row r="7" spans="2:4" x14ac:dyDescent="0.2">
      <c r="B7" s="19" t="s">
        <v>15</v>
      </c>
      <c r="C7" s="7" t="s">
        <v>16</v>
      </c>
      <c r="D7" s="18">
        <f>'1. GRAĐEVINSKO OBRTNIČKI RADOVI'!F164</f>
        <v>0</v>
      </c>
    </row>
    <row r="8" spans="2:4" x14ac:dyDescent="0.2">
      <c r="B8" s="19" t="s">
        <v>138</v>
      </c>
      <c r="C8" s="7" t="s">
        <v>139</v>
      </c>
      <c r="D8" s="18">
        <f>'1. GRAĐEVINSKO OBRTNIČKI RADOVI'!F193</f>
        <v>0</v>
      </c>
    </row>
    <row r="9" spans="2:4" x14ac:dyDescent="0.2">
      <c r="B9" s="19" t="s">
        <v>159</v>
      </c>
      <c r="C9" s="7" t="s">
        <v>160</v>
      </c>
      <c r="D9" s="18">
        <f>'1. GRAĐEVINSKO OBRTNIČKI RADOVI'!F243</f>
        <v>0</v>
      </c>
    </row>
    <row r="10" spans="2:4" ht="12.75" x14ac:dyDescent="0.2">
      <c r="B10" s="26"/>
      <c r="C10" s="27" t="s">
        <v>196</v>
      </c>
      <c r="D10" s="28">
        <f>SUM(D6)</f>
        <v>0</v>
      </c>
    </row>
    <row r="11" spans="2:4" ht="12.75" x14ac:dyDescent="0.2">
      <c r="B11" s="26"/>
      <c r="C11" s="27" t="s">
        <v>197</v>
      </c>
      <c r="D11" s="28">
        <f>ROUND(D10*25/100,2)</f>
        <v>0</v>
      </c>
    </row>
    <row r="12" spans="2:4" ht="12.75" x14ac:dyDescent="0.2">
      <c r="B12" s="26"/>
      <c r="C12" s="27" t="s">
        <v>198</v>
      </c>
      <c r="D12" s="28">
        <f>D10+D11</f>
        <v>0</v>
      </c>
    </row>
    <row r="15" spans="2:4" x14ac:dyDescent="0.2">
      <c r="C15" s="38" t="s">
        <v>200</v>
      </c>
    </row>
    <row r="16" spans="2:4" x14ac:dyDescent="0.2">
      <c r="C16" s="38"/>
    </row>
    <row r="17" spans="3:3" x14ac:dyDescent="0.2">
      <c r="C17" s="38"/>
    </row>
    <row r="18" spans="3:3" x14ac:dyDescent="0.2">
      <c r="C18" s="38" t="s">
        <v>201</v>
      </c>
    </row>
  </sheetData>
  <mergeCells count="1">
    <mergeCell ref="B1:D1"/>
  </mergeCells>
  <pageMargins left="0.6" right="0.6"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251"/>
  <sheetViews>
    <sheetView zoomScaleNormal="100" zoomScaleSheetLayoutView="100" workbookViewId="0">
      <selection activeCell="A2" sqref="A2:F2"/>
    </sheetView>
  </sheetViews>
  <sheetFormatPr defaultRowHeight="12" x14ac:dyDescent="0.2"/>
  <cols>
    <col min="1" max="1" width="9.7109375" style="7" customWidth="1"/>
    <col min="2" max="2" width="37.7109375" style="9" customWidth="1"/>
    <col min="3" max="3" width="7.7109375" style="10" customWidth="1"/>
    <col min="4" max="5" width="10.7109375" style="7" customWidth="1"/>
    <col min="6" max="6" width="12.7109375" style="7" customWidth="1"/>
    <col min="7" max="7" width="9.140625" style="7" customWidth="1"/>
    <col min="8" max="16384" width="9.140625" style="7"/>
  </cols>
  <sheetData>
    <row r="2" spans="1:6" x14ac:dyDescent="0.2">
      <c r="A2" s="40" t="s">
        <v>202</v>
      </c>
      <c r="B2" s="39"/>
      <c r="C2" s="39"/>
      <c r="D2" s="39"/>
      <c r="E2" s="39"/>
      <c r="F2" s="39"/>
    </row>
    <row r="4" spans="1:6" x14ac:dyDescent="0.2">
      <c r="A4" s="4" t="s">
        <v>2</v>
      </c>
      <c r="B4" s="35" t="s">
        <v>3</v>
      </c>
      <c r="C4" s="36"/>
      <c r="D4" s="37"/>
      <c r="E4" s="37"/>
      <c r="F4" s="37"/>
    </row>
    <row r="6" spans="1:6" x14ac:dyDescent="0.2">
      <c r="A6" s="4"/>
      <c r="B6" s="6" t="s">
        <v>1</v>
      </c>
      <c r="C6" s="5"/>
      <c r="D6" s="4"/>
      <c r="E6" s="4"/>
      <c r="F6" s="4"/>
    </row>
    <row r="8" spans="1:6" ht="288" x14ac:dyDescent="0.2">
      <c r="B8" s="11" t="s">
        <v>4</v>
      </c>
    </row>
    <row r="9" spans="1:6" ht="252" x14ac:dyDescent="0.2">
      <c r="B9" s="11" t="s">
        <v>5</v>
      </c>
    </row>
    <row r="10" spans="1:6" ht="252" x14ac:dyDescent="0.2">
      <c r="B10" s="11" t="s">
        <v>6</v>
      </c>
    </row>
    <row r="11" spans="1:6" ht="252" x14ac:dyDescent="0.2">
      <c r="B11" s="11" t="s">
        <v>7</v>
      </c>
    </row>
    <row r="12" spans="1:6" ht="60" x14ac:dyDescent="0.2">
      <c r="B12" s="11" t="s">
        <v>8</v>
      </c>
    </row>
    <row r="14" spans="1:6" ht="30" customHeight="1" x14ac:dyDescent="0.2">
      <c r="A14" s="12" t="s">
        <v>9</v>
      </c>
      <c r="B14" s="12" t="s">
        <v>10</v>
      </c>
      <c r="C14" s="12" t="s">
        <v>11</v>
      </c>
      <c r="D14" s="12" t="s">
        <v>12</v>
      </c>
      <c r="E14" s="12" t="s">
        <v>13</v>
      </c>
      <c r="F14" s="12" t="s">
        <v>14</v>
      </c>
    </row>
    <row r="16" spans="1:6" x14ac:dyDescent="0.2">
      <c r="A16" s="1" t="s">
        <v>15</v>
      </c>
      <c r="B16" s="32" t="s">
        <v>16</v>
      </c>
      <c r="C16" s="33"/>
      <c r="D16" s="34"/>
      <c r="E16" s="34"/>
      <c r="F16" s="34"/>
    </row>
    <row r="18" spans="1:6" x14ac:dyDescent="0.2">
      <c r="A18" s="1"/>
      <c r="B18" s="3" t="s">
        <v>1</v>
      </c>
      <c r="C18" s="2"/>
      <c r="D18" s="1"/>
      <c r="E18" s="1"/>
      <c r="F18" s="1"/>
    </row>
    <row r="20" spans="1:6" ht="249" customHeight="1" x14ac:dyDescent="0.2">
      <c r="B20" s="29" t="s">
        <v>199</v>
      </c>
    </row>
    <row r="21" spans="1:6" x14ac:dyDescent="0.2">
      <c r="A21" s="13" t="s">
        <v>17</v>
      </c>
      <c r="B21" s="14" t="s">
        <v>18</v>
      </c>
    </row>
    <row r="22" spans="1:6" ht="120" x14ac:dyDescent="0.2">
      <c r="B22" s="11" t="s">
        <v>19</v>
      </c>
    </row>
    <row r="23" spans="1:6" x14ac:dyDescent="0.2">
      <c r="B23" s="15" t="s">
        <v>20</v>
      </c>
      <c r="C23" s="10" t="s">
        <v>21</v>
      </c>
      <c r="D23" s="16">
        <v>1</v>
      </c>
      <c r="E23" s="17"/>
      <c r="F23" s="18">
        <f>ROUND(D23*E23,2)</f>
        <v>0</v>
      </c>
    </row>
    <row r="25" spans="1:6" x14ac:dyDescent="0.2">
      <c r="A25" s="13" t="s">
        <v>22</v>
      </c>
      <c r="B25" s="14" t="s">
        <v>23</v>
      </c>
    </row>
    <row r="26" spans="1:6" ht="96" x14ac:dyDescent="0.2">
      <c r="B26" s="11" t="s">
        <v>24</v>
      </c>
    </row>
    <row r="27" spans="1:6" x14ac:dyDescent="0.2">
      <c r="B27" s="15" t="s">
        <v>25</v>
      </c>
      <c r="C27" s="10" t="s">
        <v>26</v>
      </c>
      <c r="D27" s="16">
        <v>1</v>
      </c>
      <c r="E27" s="17"/>
      <c r="F27" s="18">
        <f>ROUND(D27*E27,2)</f>
        <v>0</v>
      </c>
    </row>
    <row r="28" spans="1:6" x14ac:dyDescent="0.2">
      <c r="B28" s="15" t="s">
        <v>27</v>
      </c>
      <c r="C28" s="10" t="s">
        <v>26</v>
      </c>
      <c r="D28" s="16">
        <v>1</v>
      </c>
      <c r="E28" s="17"/>
      <c r="F28" s="18">
        <f>ROUND(D28*E28,2)</f>
        <v>0</v>
      </c>
    </row>
    <row r="29" spans="1:6" x14ac:dyDescent="0.2">
      <c r="E29" s="19" t="s">
        <v>28</v>
      </c>
      <c r="F29" s="18">
        <f>SUM(F27:F28)</f>
        <v>0</v>
      </c>
    </row>
    <row r="31" spans="1:6" x14ac:dyDescent="0.2">
      <c r="A31" s="13" t="s">
        <v>29</v>
      </c>
      <c r="B31" s="14" t="s">
        <v>30</v>
      </c>
    </row>
    <row r="32" spans="1:6" ht="72" x14ac:dyDescent="0.2">
      <c r="B32" s="11" t="s">
        <v>31</v>
      </c>
    </row>
    <row r="33" spans="1:6" x14ac:dyDescent="0.2">
      <c r="B33" s="15" t="s">
        <v>20</v>
      </c>
      <c r="C33" s="10" t="s">
        <v>26</v>
      </c>
      <c r="D33" s="16">
        <v>1</v>
      </c>
      <c r="E33" s="17"/>
      <c r="F33" s="18">
        <f>ROUND(D33*E33,2)</f>
        <v>0</v>
      </c>
    </row>
    <row r="35" spans="1:6" x14ac:dyDescent="0.2">
      <c r="A35" s="13" t="s">
        <v>32</v>
      </c>
      <c r="B35" s="14" t="s">
        <v>33</v>
      </c>
    </row>
    <row r="36" spans="1:6" ht="180" x14ac:dyDescent="0.2">
      <c r="B36" s="11" t="s">
        <v>34</v>
      </c>
    </row>
    <row r="37" spans="1:6" x14ac:dyDescent="0.2">
      <c r="B37" s="15" t="s">
        <v>35</v>
      </c>
      <c r="C37" s="10" t="s">
        <v>26</v>
      </c>
      <c r="D37" s="16">
        <v>2</v>
      </c>
      <c r="E37" s="17"/>
      <c r="F37" s="18">
        <f>ROUND(D37*E37,2)</f>
        <v>0</v>
      </c>
    </row>
    <row r="39" spans="1:6" ht="24" x14ac:dyDescent="0.2">
      <c r="A39" s="13" t="s">
        <v>36</v>
      </c>
      <c r="B39" s="14" t="s">
        <v>37</v>
      </c>
    </row>
    <row r="40" spans="1:6" ht="96" x14ac:dyDescent="0.2">
      <c r="B40" s="11" t="s">
        <v>38</v>
      </c>
    </row>
    <row r="41" spans="1:6" x14ac:dyDescent="0.2">
      <c r="B41" s="15" t="s">
        <v>20</v>
      </c>
      <c r="C41" s="10" t="s">
        <v>39</v>
      </c>
      <c r="D41" s="16">
        <v>65</v>
      </c>
      <c r="E41" s="17"/>
      <c r="F41" s="18">
        <f>ROUND(D41*E41,2)</f>
        <v>0</v>
      </c>
    </row>
    <row r="43" spans="1:6" x14ac:dyDescent="0.2">
      <c r="A43" s="13" t="s">
        <v>40</v>
      </c>
      <c r="B43" s="14" t="s">
        <v>41</v>
      </c>
    </row>
    <row r="44" spans="1:6" ht="144" x14ac:dyDescent="0.2">
      <c r="B44" s="11" t="s">
        <v>42</v>
      </c>
    </row>
    <row r="45" spans="1:6" x14ac:dyDescent="0.2">
      <c r="B45" s="15" t="s">
        <v>20</v>
      </c>
      <c r="C45" s="10" t="s">
        <v>43</v>
      </c>
      <c r="D45" s="16">
        <v>9</v>
      </c>
      <c r="E45" s="17"/>
      <c r="F45" s="18">
        <f>ROUND(D45*E45,2)</f>
        <v>0</v>
      </c>
    </row>
    <row r="47" spans="1:6" x14ac:dyDescent="0.2">
      <c r="A47" s="13" t="s">
        <v>44</v>
      </c>
      <c r="B47" s="14" t="s">
        <v>45</v>
      </c>
    </row>
    <row r="48" spans="1:6" ht="156" x14ac:dyDescent="0.2">
      <c r="B48" s="11" t="s">
        <v>46</v>
      </c>
    </row>
    <row r="49" spans="1:6" x14ac:dyDescent="0.2">
      <c r="B49" s="15" t="s">
        <v>20</v>
      </c>
      <c r="C49" s="10" t="s">
        <v>39</v>
      </c>
      <c r="D49" s="16">
        <v>65</v>
      </c>
      <c r="E49" s="17"/>
      <c r="F49" s="18">
        <f>ROUND(D49*E49,2)</f>
        <v>0</v>
      </c>
    </row>
    <row r="51" spans="1:6" x14ac:dyDescent="0.2">
      <c r="A51" s="13" t="s">
        <v>47</v>
      </c>
      <c r="B51" s="14" t="s">
        <v>48</v>
      </c>
    </row>
    <row r="52" spans="1:6" ht="84" x14ac:dyDescent="0.2">
      <c r="B52" s="11" t="s">
        <v>49</v>
      </c>
    </row>
    <row r="53" spans="1:6" x14ac:dyDescent="0.2">
      <c r="B53" s="15" t="s">
        <v>20</v>
      </c>
      <c r="C53" s="10" t="s">
        <v>43</v>
      </c>
      <c r="D53" s="16">
        <v>13</v>
      </c>
      <c r="E53" s="17"/>
      <c r="F53" s="18">
        <f>ROUND(D53*E53,2)</f>
        <v>0</v>
      </c>
    </row>
    <row r="55" spans="1:6" x14ac:dyDescent="0.2">
      <c r="A55" s="13" t="s">
        <v>50</v>
      </c>
      <c r="B55" s="14" t="s">
        <v>51</v>
      </c>
    </row>
    <row r="56" spans="1:6" ht="108" x14ac:dyDescent="0.2">
      <c r="B56" s="11" t="s">
        <v>52</v>
      </c>
    </row>
    <row r="57" spans="1:6" x14ac:dyDescent="0.2">
      <c r="B57" s="15" t="s">
        <v>53</v>
      </c>
      <c r="C57" s="10" t="s">
        <v>43</v>
      </c>
      <c r="D57" s="16">
        <v>6.5</v>
      </c>
      <c r="E57" s="17"/>
      <c r="F57" s="18">
        <f>ROUND(D57*E57,2)</f>
        <v>0</v>
      </c>
    </row>
    <row r="58" spans="1:6" x14ac:dyDescent="0.2">
      <c r="B58" s="15" t="s">
        <v>54</v>
      </c>
      <c r="C58" s="10" t="s">
        <v>39</v>
      </c>
      <c r="D58" s="16">
        <v>5</v>
      </c>
      <c r="E58" s="17"/>
      <c r="F58" s="18">
        <f>ROUND(D58*E58,2)</f>
        <v>0</v>
      </c>
    </row>
    <row r="59" spans="1:6" x14ac:dyDescent="0.2">
      <c r="E59" s="19" t="s">
        <v>28</v>
      </c>
      <c r="F59" s="18">
        <f>SUM(F57:F58)</f>
        <v>0</v>
      </c>
    </row>
    <row r="61" spans="1:6" x14ac:dyDescent="0.2">
      <c r="A61" s="13" t="s">
        <v>55</v>
      </c>
      <c r="B61" s="14" t="s">
        <v>56</v>
      </c>
    </row>
    <row r="62" spans="1:6" ht="132" x14ac:dyDescent="0.2">
      <c r="B62" s="11" t="s">
        <v>57</v>
      </c>
    </row>
    <row r="63" spans="1:6" x14ac:dyDescent="0.2">
      <c r="B63" s="15" t="s">
        <v>58</v>
      </c>
      <c r="C63" s="10" t="s">
        <v>39</v>
      </c>
      <c r="D63" s="16">
        <v>60</v>
      </c>
      <c r="E63" s="17"/>
      <c r="F63" s="18">
        <f>ROUND(D63*E63,2)</f>
        <v>0</v>
      </c>
    </row>
    <row r="64" spans="1:6" x14ac:dyDescent="0.2">
      <c r="B64" s="15" t="s">
        <v>59</v>
      </c>
      <c r="C64" s="10" t="s">
        <v>39</v>
      </c>
      <c r="D64" s="16">
        <v>60</v>
      </c>
      <c r="E64" s="17"/>
      <c r="F64" s="18">
        <f>ROUND(D64*E64,2)</f>
        <v>0</v>
      </c>
    </row>
    <row r="65" spans="1:6" x14ac:dyDescent="0.2">
      <c r="E65" s="19" t="s">
        <v>28</v>
      </c>
      <c r="F65" s="18">
        <f>SUM(F63:F64)</f>
        <v>0</v>
      </c>
    </row>
    <row r="67" spans="1:6" x14ac:dyDescent="0.2">
      <c r="A67" s="13" t="s">
        <v>60</v>
      </c>
      <c r="B67" s="14" t="s">
        <v>61</v>
      </c>
    </row>
    <row r="68" spans="1:6" ht="108" x14ac:dyDescent="0.2">
      <c r="B68" s="11" t="s">
        <v>62</v>
      </c>
    </row>
    <row r="69" spans="1:6" x14ac:dyDescent="0.2">
      <c r="B69" s="15" t="s">
        <v>20</v>
      </c>
      <c r="C69" s="10" t="s">
        <v>26</v>
      </c>
      <c r="D69" s="16">
        <v>6</v>
      </c>
      <c r="E69" s="17"/>
      <c r="F69" s="18">
        <f>ROUND(D69*E69,2)</f>
        <v>0</v>
      </c>
    </row>
    <row r="71" spans="1:6" x14ac:dyDescent="0.2">
      <c r="A71" s="13" t="s">
        <v>63</v>
      </c>
      <c r="B71" s="14" t="s">
        <v>64</v>
      </c>
    </row>
    <row r="72" spans="1:6" ht="84" x14ac:dyDescent="0.2">
      <c r="B72" s="11" t="s">
        <v>65</v>
      </c>
    </row>
    <row r="73" spans="1:6" x14ac:dyDescent="0.2">
      <c r="B73" s="15" t="s">
        <v>20</v>
      </c>
      <c r="C73" s="10" t="s">
        <v>39</v>
      </c>
      <c r="D73" s="16">
        <v>90</v>
      </c>
      <c r="E73" s="17"/>
      <c r="F73" s="18">
        <f>ROUND(D73*E73,2)</f>
        <v>0</v>
      </c>
    </row>
    <row r="75" spans="1:6" x14ac:dyDescent="0.2">
      <c r="A75" s="13" t="s">
        <v>66</v>
      </c>
      <c r="B75" s="14" t="s">
        <v>67</v>
      </c>
    </row>
    <row r="76" spans="1:6" ht="60" x14ac:dyDescent="0.2">
      <c r="B76" s="11" t="s">
        <v>68</v>
      </c>
    </row>
    <row r="77" spans="1:6" x14ac:dyDescent="0.2">
      <c r="B77" s="15" t="s">
        <v>69</v>
      </c>
      <c r="C77" s="10" t="s">
        <v>39</v>
      </c>
      <c r="D77" s="16">
        <v>36.119999999999997</v>
      </c>
      <c r="E77" s="17"/>
      <c r="F77" s="18">
        <f>ROUND(D77*E77,2)</f>
        <v>0</v>
      </c>
    </row>
    <row r="79" spans="1:6" x14ac:dyDescent="0.2">
      <c r="A79" s="13" t="s">
        <v>70</v>
      </c>
      <c r="B79" s="14" t="s">
        <v>71</v>
      </c>
    </row>
    <row r="80" spans="1:6" ht="120" x14ac:dyDescent="0.2">
      <c r="B80" s="11" t="s">
        <v>72</v>
      </c>
    </row>
    <row r="81" spans="1:6" x14ac:dyDescent="0.2">
      <c r="B81" s="15" t="s">
        <v>20</v>
      </c>
      <c r="C81" s="10" t="s">
        <v>39</v>
      </c>
      <c r="D81" s="16">
        <v>135</v>
      </c>
      <c r="E81" s="17"/>
      <c r="F81" s="18">
        <f>ROUND(D81*E81,2)</f>
        <v>0</v>
      </c>
    </row>
    <row r="83" spans="1:6" x14ac:dyDescent="0.2">
      <c r="A83" s="13" t="s">
        <v>73</v>
      </c>
      <c r="B83" s="14" t="s">
        <v>74</v>
      </c>
    </row>
    <row r="84" spans="1:6" ht="228" x14ac:dyDescent="0.2">
      <c r="B84" s="11" t="s">
        <v>75</v>
      </c>
    </row>
    <row r="85" spans="1:6" x14ac:dyDescent="0.2">
      <c r="B85" s="15" t="s">
        <v>20</v>
      </c>
      <c r="C85" s="10" t="s">
        <v>39</v>
      </c>
      <c r="D85" s="16">
        <v>135</v>
      </c>
      <c r="E85" s="17"/>
      <c r="F85" s="18">
        <f>ROUND(D85*E85,2)</f>
        <v>0</v>
      </c>
    </row>
    <row r="87" spans="1:6" x14ac:dyDescent="0.2">
      <c r="A87" s="13" t="s">
        <v>76</v>
      </c>
      <c r="B87" s="14" t="s">
        <v>77</v>
      </c>
    </row>
    <row r="88" spans="1:6" ht="240" x14ac:dyDescent="0.2">
      <c r="B88" s="11" t="s">
        <v>78</v>
      </c>
    </row>
    <row r="89" spans="1:6" x14ac:dyDescent="0.2">
      <c r="B89" s="15" t="s">
        <v>79</v>
      </c>
      <c r="C89" s="10" t="s">
        <v>39</v>
      </c>
      <c r="D89" s="16">
        <v>90</v>
      </c>
      <c r="E89" s="17"/>
      <c r="F89" s="18">
        <f>ROUND(D89*E89,2)</f>
        <v>0</v>
      </c>
    </row>
    <row r="91" spans="1:6" x14ac:dyDescent="0.2">
      <c r="A91" s="13" t="s">
        <v>80</v>
      </c>
      <c r="B91" s="14" t="s">
        <v>81</v>
      </c>
    </row>
    <row r="92" spans="1:6" ht="96" x14ac:dyDescent="0.2">
      <c r="B92" s="11" t="s">
        <v>82</v>
      </c>
    </row>
    <row r="93" spans="1:6" x14ac:dyDescent="0.2">
      <c r="B93" s="15" t="s">
        <v>20</v>
      </c>
      <c r="C93" s="10" t="s">
        <v>39</v>
      </c>
      <c r="D93" s="16">
        <v>135</v>
      </c>
      <c r="E93" s="17"/>
      <c r="F93" s="18">
        <f>ROUND(D93*E93,2)</f>
        <v>0</v>
      </c>
    </row>
    <row r="95" spans="1:6" x14ac:dyDescent="0.2">
      <c r="A95" s="13" t="s">
        <v>83</v>
      </c>
      <c r="B95" s="14" t="s">
        <v>84</v>
      </c>
    </row>
    <row r="96" spans="1:6" ht="132" x14ac:dyDescent="0.2">
      <c r="B96" s="11" t="s">
        <v>85</v>
      </c>
    </row>
    <row r="97" spans="1:6" x14ac:dyDescent="0.2">
      <c r="B97" s="15" t="s">
        <v>86</v>
      </c>
      <c r="C97" s="10" t="s">
        <v>39</v>
      </c>
      <c r="D97" s="16">
        <v>135</v>
      </c>
      <c r="E97" s="17"/>
      <c r="F97" s="18">
        <f>ROUND(D97*E97,2)</f>
        <v>0</v>
      </c>
    </row>
    <row r="98" spans="1:6" x14ac:dyDescent="0.2">
      <c r="B98" s="15" t="s">
        <v>87</v>
      </c>
      <c r="C98" s="10" t="s">
        <v>39</v>
      </c>
      <c r="D98" s="16">
        <v>90</v>
      </c>
      <c r="E98" s="17"/>
      <c r="F98" s="18">
        <f>ROUND(D98*E98,2)</f>
        <v>0</v>
      </c>
    </row>
    <row r="99" spans="1:6" x14ac:dyDescent="0.2">
      <c r="E99" s="19" t="s">
        <v>28</v>
      </c>
      <c r="F99" s="18">
        <f>SUM(F97:F98)</f>
        <v>0</v>
      </c>
    </row>
    <row r="101" spans="1:6" x14ac:dyDescent="0.2">
      <c r="A101" s="13" t="s">
        <v>88</v>
      </c>
      <c r="B101" s="14" t="s">
        <v>89</v>
      </c>
    </row>
    <row r="102" spans="1:6" ht="132" x14ac:dyDescent="0.2">
      <c r="B102" s="11" t="s">
        <v>90</v>
      </c>
    </row>
    <row r="103" spans="1:6" x14ac:dyDescent="0.2">
      <c r="B103" s="15" t="s">
        <v>58</v>
      </c>
      <c r="C103" s="10" t="s">
        <v>39</v>
      </c>
      <c r="D103" s="16">
        <v>60</v>
      </c>
      <c r="E103" s="17"/>
      <c r="F103" s="18">
        <f>ROUND(D103*E103,2)</f>
        <v>0</v>
      </c>
    </row>
    <row r="104" spans="1:6" x14ac:dyDescent="0.2">
      <c r="B104" s="15" t="s">
        <v>59</v>
      </c>
      <c r="C104" s="10" t="s">
        <v>39</v>
      </c>
      <c r="D104" s="16">
        <v>60</v>
      </c>
      <c r="E104" s="17"/>
      <c r="F104" s="18">
        <f>ROUND(D104*E104,2)</f>
        <v>0</v>
      </c>
    </row>
    <row r="105" spans="1:6" x14ac:dyDescent="0.2">
      <c r="E105" s="19" t="s">
        <v>28</v>
      </c>
      <c r="F105" s="18">
        <f>SUM(F103:F104)</f>
        <v>0</v>
      </c>
    </row>
    <row r="107" spans="1:6" x14ac:dyDescent="0.2">
      <c r="A107" s="13" t="s">
        <v>91</v>
      </c>
      <c r="B107" s="14" t="s">
        <v>92</v>
      </c>
    </row>
    <row r="108" spans="1:6" ht="240" x14ac:dyDescent="0.2">
      <c r="B108" s="11" t="s">
        <v>93</v>
      </c>
    </row>
    <row r="109" spans="1:6" x14ac:dyDescent="0.2">
      <c r="B109" s="15" t="s">
        <v>94</v>
      </c>
      <c r="C109" s="10" t="s">
        <v>95</v>
      </c>
      <c r="D109" s="16">
        <v>30</v>
      </c>
      <c r="E109" s="17"/>
      <c r="F109" s="18">
        <f>ROUND(D109*E109,2)</f>
        <v>0</v>
      </c>
    </row>
    <row r="111" spans="1:6" x14ac:dyDescent="0.2">
      <c r="A111" s="13" t="s">
        <v>96</v>
      </c>
      <c r="B111" s="14" t="s">
        <v>97</v>
      </c>
    </row>
    <row r="112" spans="1:6" ht="300" x14ac:dyDescent="0.2">
      <c r="B112" s="11" t="s">
        <v>98</v>
      </c>
    </row>
    <row r="113" spans="1:6" ht="192" x14ac:dyDescent="0.2">
      <c r="B113" s="11" t="s">
        <v>99</v>
      </c>
    </row>
    <row r="114" spans="1:6" x14ac:dyDescent="0.2">
      <c r="B114" s="15" t="s">
        <v>100</v>
      </c>
      <c r="C114" s="10" t="s">
        <v>39</v>
      </c>
      <c r="D114" s="16">
        <v>90</v>
      </c>
      <c r="E114" s="17"/>
      <c r="F114" s="18">
        <f>ROUND(D114*E114,2)</f>
        <v>0</v>
      </c>
    </row>
    <row r="115" spans="1:6" x14ac:dyDescent="0.2">
      <c r="B115" s="15" t="s">
        <v>101</v>
      </c>
      <c r="C115" s="10" t="s">
        <v>95</v>
      </c>
      <c r="D115" s="16">
        <v>35</v>
      </c>
      <c r="E115" s="17"/>
      <c r="F115" s="18">
        <f>ROUND(D115*E115,2)</f>
        <v>0</v>
      </c>
    </row>
    <row r="116" spans="1:6" x14ac:dyDescent="0.2">
      <c r="E116" s="19" t="s">
        <v>28</v>
      </c>
      <c r="F116" s="18">
        <f>SUM(F114:F115)</f>
        <v>0</v>
      </c>
    </row>
    <row r="118" spans="1:6" x14ac:dyDescent="0.2">
      <c r="A118" s="13" t="s">
        <v>102</v>
      </c>
      <c r="B118" s="14" t="s">
        <v>103</v>
      </c>
    </row>
    <row r="119" spans="1:6" ht="204" x14ac:dyDescent="0.2">
      <c r="B119" s="11" t="s">
        <v>104</v>
      </c>
    </row>
    <row r="120" spans="1:6" x14ac:dyDescent="0.2">
      <c r="B120" s="15" t="s">
        <v>20</v>
      </c>
      <c r="C120" s="10" t="s">
        <v>21</v>
      </c>
      <c r="D120" s="16">
        <v>1</v>
      </c>
      <c r="E120" s="17"/>
      <c r="F120" s="18">
        <f>ROUND(D120*E120,2)</f>
        <v>0</v>
      </c>
    </row>
    <row r="122" spans="1:6" x14ac:dyDescent="0.2">
      <c r="A122" s="13" t="s">
        <v>105</v>
      </c>
      <c r="B122" s="14" t="s">
        <v>106</v>
      </c>
    </row>
    <row r="123" spans="1:6" ht="108" x14ac:dyDescent="0.2">
      <c r="B123" s="11" t="s">
        <v>107</v>
      </c>
    </row>
    <row r="124" spans="1:6" x14ac:dyDescent="0.2">
      <c r="B124" s="15" t="s">
        <v>20</v>
      </c>
      <c r="C124" s="10" t="s">
        <v>21</v>
      </c>
      <c r="D124" s="16">
        <v>1</v>
      </c>
      <c r="E124" s="17"/>
      <c r="F124" s="18">
        <f>ROUND(D124*E124,2)</f>
        <v>0</v>
      </c>
    </row>
    <row r="126" spans="1:6" x14ac:dyDescent="0.2">
      <c r="A126" s="13" t="s">
        <v>108</v>
      </c>
      <c r="B126" s="14" t="s">
        <v>109</v>
      </c>
    </row>
    <row r="127" spans="1:6" ht="216" x14ac:dyDescent="0.2">
      <c r="B127" s="11" t="s">
        <v>110</v>
      </c>
    </row>
    <row r="128" spans="1:6" x14ac:dyDescent="0.2">
      <c r="B128" s="15" t="s">
        <v>111</v>
      </c>
      <c r="C128" s="10" t="s">
        <v>26</v>
      </c>
      <c r="D128" s="16">
        <v>1</v>
      </c>
      <c r="E128" s="17"/>
      <c r="F128" s="18">
        <f>ROUND(D128*E128,2)</f>
        <v>0</v>
      </c>
    </row>
    <row r="129" spans="1:6" x14ac:dyDescent="0.2">
      <c r="B129" s="15" t="s">
        <v>112</v>
      </c>
      <c r="C129" s="10" t="s">
        <v>26</v>
      </c>
      <c r="D129" s="16">
        <v>1</v>
      </c>
      <c r="E129" s="17"/>
      <c r="F129" s="18">
        <f>ROUND(D129*E129,2)</f>
        <v>0</v>
      </c>
    </row>
    <row r="130" spans="1:6" x14ac:dyDescent="0.2">
      <c r="E130" s="19" t="s">
        <v>28</v>
      </c>
      <c r="F130" s="18">
        <f>SUM(F128:F129)</f>
        <v>0</v>
      </c>
    </row>
    <row r="132" spans="1:6" x14ac:dyDescent="0.2">
      <c r="A132" s="13" t="s">
        <v>113</v>
      </c>
      <c r="B132" s="14" t="s">
        <v>114</v>
      </c>
    </row>
    <row r="133" spans="1:6" ht="84" x14ac:dyDescent="0.2">
      <c r="B133" s="11" t="s">
        <v>115</v>
      </c>
    </row>
    <row r="134" spans="1:6" x14ac:dyDescent="0.2">
      <c r="B134" s="15" t="s">
        <v>20</v>
      </c>
      <c r="C134" s="10" t="s">
        <v>26</v>
      </c>
      <c r="D134" s="16">
        <v>2</v>
      </c>
      <c r="E134" s="17"/>
      <c r="F134" s="18">
        <f>ROUND(D134*E134,2)</f>
        <v>0</v>
      </c>
    </row>
    <row r="136" spans="1:6" x14ac:dyDescent="0.2">
      <c r="A136" s="13" t="s">
        <v>116</v>
      </c>
      <c r="B136" s="14" t="s">
        <v>117</v>
      </c>
    </row>
    <row r="137" spans="1:6" ht="108" x14ac:dyDescent="0.2">
      <c r="B137" s="11" t="s">
        <v>118</v>
      </c>
    </row>
    <row r="138" spans="1:6" x14ac:dyDescent="0.2">
      <c r="B138" s="15" t="s">
        <v>20</v>
      </c>
      <c r="C138" s="10" t="s">
        <v>26</v>
      </c>
      <c r="D138" s="16">
        <v>1</v>
      </c>
      <c r="E138" s="17"/>
      <c r="F138" s="18">
        <f>ROUND(D138*E138,2)</f>
        <v>0</v>
      </c>
    </row>
    <row r="140" spans="1:6" x14ac:dyDescent="0.2">
      <c r="A140" s="13" t="s">
        <v>119</v>
      </c>
      <c r="B140" s="14" t="s">
        <v>120</v>
      </c>
    </row>
    <row r="141" spans="1:6" ht="84" x14ac:dyDescent="0.2">
      <c r="B141" s="11" t="s">
        <v>121</v>
      </c>
    </row>
    <row r="142" spans="1:6" x14ac:dyDescent="0.2">
      <c r="B142" s="15" t="s">
        <v>20</v>
      </c>
      <c r="C142" s="10" t="s">
        <v>26</v>
      </c>
      <c r="D142" s="16">
        <v>1</v>
      </c>
      <c r="E142" s="17"/>
      <c r="F142" s="18">
        <f>ROUND(D142*E142,2)</f>
        <v>0</v>
      </c>
    </row>
    <row r="144" spans="1:6" x14ac:dyDescent="0.2">
      <c r="A144" s="13" t="s">
        <v>122</v>
      </c>
      <c r="B144" s="14" t="s">
        <v>123</v>
      </c>
    </row>
    <row r="145" spans="1:6" ht="156" x14ac:dyDescent="0.2">
      <c r="B145" s="11" t="s">
        <v>124</v>
      </c>
    </row>
    <row r="146" spans="1:6" x14ac:dyDescent="0.2">
      <c r="B146" s="15" t="s">
        <v>20</v>
      </c>
      <c r="C146" s="10" t="s">
        <v>21</v>
      </c>
      <c r="D146" s="16">
        <v>1</v>
      </c>
      <c r="E146" s="17"/>
      <c r="F146" s="18">
        <f>ROUND(D146*E146,2)</f>
        <v>0</v>
      </c>
    </row>
    <row r="148" spans="1:6" x14ac:dyDescent="0.2">
      <c r="A148" s="13" t="s">
        <v>125</v>
      </c>
      <c r="B148" s="14" t="s">
        <v>126</v>
      </c>
    </row>
    <row r="149" spans="1:6" ht="132" x14ac:dyDescent="0.2">
      <c r="B149" s="11" t="s">
        <v>127</v>
      </c>
    </row>
    <row r="150" spans="1:6" x14ac:dyDescent="0.2">
      <c r="B150" s="15" t="s">
        <v>20</v>
      </c>
      <c r="C150" s="10" t="s">
        <v>26</v>
      </c>
      <c r="D150" s="16">
        <v>8</v>
      </c>
      <c r="E150" s="17"/>
      <c r="F150" s="18">
        <f>ROUND(D150*E150,2)</f>
        <v>0</v>
      </c>
    </row>
    <row r="152" spans="1:6" x14ac:dyDescent="0.2">
      <c r="A152" s="13" t="s">
        <v>128</v>
      </c>
      <c r="B152" s="14" t="s">
        <v>129</v>
      </c>
    </row>
    <row r="153" spans="1:6" ht="144" x14ac:dyDescent="0.2">
      <c r="B153" s="11" t="s">
        <v>130</v>
      </c>
    </row>
    <row r="154" spans="1:6" x14ac:dyDescent="0.2">
      <c r="B154" s="15" t="s">
        <v>20</v>
      </c>
      <c r="C154" s="10" t="s">
        <v>21</v>
      </c>
      <c r="D154" s="16">
        <v>1</v>
      </c>
      <c r="E154" s="17"/>
      <c r="F154" s="18">
        <f>ROUND(D154*E154,2)</f>
        <v>0</v>
      </c>
    </row>
    <row r="156" spans="1:6" x14ac:dyDescent="0.2">
      <c r="A156" s="13" t="s">
        <v>131</v>
      </c>
      <c r="B156" s="14" t="s">
        <v>132</v>
      </c>
    </row>
    <row r="157" spans="1:6" ht="72" x14ac:dyDescent="0.2">
      <c r="B157" s="11" t="s">
        <v>133</v>
      </c>
    </row>
    <row r="158" spans="1:6" x14ac:dyDescent="0.2">
      <c r="B158" s="15" t="s">
        <v>20</v>
      </c>
      <c r="C158" s="10" t="s">
        <v>26</v>
      </c>
      <c r="D158" s="16">
        <v>12</v>
      </c>
      <c r="E158" s="17"/>
      <c r="F158" s="18">
        <f>ROUND(D158*E158,2)</f>
        <v>0</v>
      </c>
    </row>
    <row r="160" spans="1:6" x14ac:dyDescent="0.2">
      <c r="A160" s="13" t="s">
        <v>134</v>
      </c>
      <c r="B160" s="14" t="s">
        <v>135</v>
      </c>
    </row>
    <row r="161" spans="1:6" ht="36" x14ac:dyDescent="0.2">
      <c r="B161" s="11" t="s">
        <v>136</v>
      </c>
    </row>
    <row r="162" spans="1:6" x14ac:dyDescent="0.2">
      <c r="B162" s="15" t="s">
        <v>20</v>
      </c>
      <c r="C162" s="10" t="s">
        <v>21</v>
      </c>
      <c r="D162" s="16">
        <v>1</v>
      </c>
      <c r="E162" s="17"/>
      <c r="F162" s="18">
        <f>ROUND(D162*E162,2)</f>
        <v>0</v>
      </c>
    </row>
    <row r="164" spans="1:6" x14ac:dyDescent="0.2">
      <c r="A164" s="1" t="s">
        <v>15</v>
      </c>
      <c r="B164" s="32" t="s">
        <v>137</v>
      </c>
      <c r="C164" s="33"/>
      <c r="D164" s="34"/>
      <c r="E164" s="34"/>
      <c r="F164" s="20">
        <f>SUM(F23,F29,F33,F37,F41,F45,F49,F53,F59,F65,F69,F73,F77,F81,F85,F89,F93,F99,F105,F109,F116,F120,F124,F130,F134,F138,F142,F146,F150,F154,F158,F162)</f>
        <v>0</v>
      </c>
    </row>
    <row r="166" spans="1:6" x14ac:dyDescent="0.2">
      <c r="A166" s="1" t="s">
        <v>138</v>
      </c>
      <c r="B166" s="32" t="s">
        <v>139</v>
      </c>
      <c r="C166" s="33"/>
      <c r="D166" s="34"/>
      <c r="E166" s="34"/>
      <c r="F166" s="34"/>
    </row>
    <row r="168" spans="1:6" x14ac:dyDescent="0.2">
      <c r="A168" s="13" t="s">
        <v>140</v>
      </c>
      <c r="B168" s="14" t="s">
        <v>141</v>
      </c>
    </row>
    <row r="169" spans="1:6" ht="108" x14ac:dyDescent="0.2">
      <c r="B169" s="11" t="s">
        <v>142</v>
      </c>
    </row>
    <row r="170" spans="1:6" x14ac:dyDescent="0.2">
      <c r="B170" s="15" t="s">
        <v>20</v>
      </c>
      <c r="C170" s="10" t="s">
        <v>21</v>
      </c>
      <c r="D170" s="16">
        <v>1</v>
      </c>
      <c r="E170" s="17"/>
      <c r="F170" s="18">
        <f>ROUND(D170*E170,2)</f>
        <v>0</v>
      </c>
    </row>
    <row r="172" spans="1:6" x14ac:dyDescent="0.2">
      <c r="A172" s="13" t="s">
        <v>143</v>
      </c>
      <c r="B172" s="14" t="s">
        <v>144</v>
      </c>
    </row>
    <row r="173" spans="1:6" ht="96" x14ac:dyDescent="0.2">
      <c r="B173" s="11" t="s">
        <v>145</v>
      </c>
    </row>
    <row r="174" spans="1:6" x14ac:dyDescent="0.2">
      <c r="B174" s="15" t="s">
        <v>20</v>
      </c>
      <c r="C174" s="10" t="s">
        <v>39</v>
      </c>
      <c r="D174" s="16">
        <v>56</v>
      </c>
      <c r="E174" s="17"/>
      <c r="F174" s="18">
        <f>ROUND(D174*E174,2)</f>
        <v>0</v>
      </c>
    </row>
    <row r="176" spans="1:6" x14ac:dyDescent="0.2">
      <c r="A176" s="13" t="s">
        <v>146</v>
      </c>
      <c r="B176" s="14" t="s">
        <v>23</v>
      </c>
    </row>
    <row r="177" spans="1:6" ht="96" x14ac:dyDescent="0.2">
      <c r="B177" s="11" t="s">
        <v>24</v>
      </c>
    </row>
    <row r="178" spans="1:6" x14ac:dyDescent="0.2">
      <c r="B178" s="15" t="s">
        <v>147</v>
      </c>
      <c r="C178" s="10" t="s">
        <v>26</v>
      </c>
      <c r="D178" s="16">
        <v>1</v>
      </c>
      <c r="E178" s="17"/>
      <c r="F178" s="18">
        <f>ROUND(D178*E178,2)</f>
        <v>0</v>
      </c>
    </row>
    <row r="180" spans="1:6" x14ac:dyDescent="0.2">
      <c r="A180" s="13" t="s">
        <v>148</v>
      </c>
      <c r="B180" s="14" t="s">
        <v>149</v>
      </c>
    </row>
    <row r="181" spans="1:6" ht="120" x14ac:dyDescent="0.2">
      <c r="B181" s="11" t="s">
        <v>150</v>
      </c>
    </row>
    <row r="182" spans="1:6" x14ac:dyDescent="0.2">
      <c r="B182" s="15" t="s">
        <v>20</v>
      </c>
      <c r="C182" s="10" t="s">
        <v>39</v>
      </c>
      <c r="D182" s="16">
        <v>56</v>
      </c>
      <c r="E182" s="17"/>
      <c r="F182" s="18">
        <f>ROUND(D182*E182,2)</f>
        <v>0</v>
      </c>
    </row>
    <row r="184" spans="1:6" x14ac:dyDescent="0.2">
      <c r="A184" s="13" t="s">
        <v>151</v>
      </c>
      <c r="B184" s="14" t="s">
        <v>152</v>
      </c>
    </row>
    <row r="185" spans="1:6" ht="276" x14ac:dyDescent="0.2">
      <c r="B185" s="11" t="s">
        <v>153</v>
      </c>
    </row>
    <row r="186" spans="1:6" x14ac:dyDescent="0.2">
      <c r="B186" s="11" t="s">
        <v>154</v>
      </c>
    </row>
    <row r="187" spans="1:6" x14ac:dyDescent="0.2">
      <c r="B187" s="15" t="s">
        <v>20</v>
      </c>
      <c r="C187" s="10" t="s">
        <v>26</v>
      </c>
      <c r="D187" s="16">
        <v>56</v>
      </c>
      <c r="E187" s="17"/>
      <c r="F187" s="18">
        <f>ROUND(D187*E187,2)</f>
        <v>0</v>
      </c>
    </row>
    <row r="189" spans="1:6" x14ac:dyDescent="0.2">
      <c r="A189" s="13" t="s">
        <v>155</v>
      </c>
      <c r="B189" s="14" t="s">
        <v>109</v>
      </c>
    </row>
    <row r="190" spans="1:6" ht="216" x14ac:dyDescent="0.2">
      <c r="B190" s="11" t="s">
        <v>156</v>
      </c>
    </row>
    <row r="191" spans="1:6" x14ac:dyDescent="0.2">
      <c r="B191" s="15" t="s">
        <v>157</v>
      </c>
      <c r="C191" s="10" t="s">
        <v>26</v>
      </c>
      <c r="D191" s="16">
        <v>1</v>
      </c>
      <c r="E191" s="17"/>
      <c r="F191" s="18">
        <f>ROUND(D191*E191,2)</f>
        <v>0</v>
      </c>
    </row>
    <row r="193" spans="1:6" x14ac:dyDescent="0.2">
      <c r="A193" s="1" t="s">
        <v>138</v>
      </c>
      <c r="B193" s="32" t="s">
        <v>158</v>
      </c>
      <c r="C193" s="33"/>
      <c r="D193" s="34"/>
      <c r="E193" s="34"/>
      <c r="F193" s="20">
        <f>SUM(F170,F174,F178,F182,F187,F191)</f>
        <v>0</v>
      </c>
    </row>
    <row r="195" spans="1:6" x14ac:dyDescent="0.2">
      <c r="A195" s="1" t="s">
        <v>159</v>
      </c>
      <c r="B195" s="32" t="s">
        <v>160</v>
      </c>
      <c r="C195" s="33"/>
      <c r="D195" s="34"/>
      <c r="E195" s="34"/>
      <c r="F195" s="34"/>
    </row>
    <row r="197" spans="1:6" x14ac:dyDescent="0.2">
      <c r="A197" s="13" t="s">
        <v>161</v>
      </c>
      <c r="B197" s="14" t="s">
        <v>162</v>
      </c>
    </row>
    <row r="198" spans="1:6" ht="96" x14ac:dyDescent="0.2">
      <c r="B198" s="11" t="s">
        <v>163</v>
      </c>
    </row>
    <row r="199" spans="1:6" x14ac:dyDescent="0.2">
      <c r="B199" s="15" t="s">
        <v>164</v>
      </c>
      <c r="C199" s="10" t="s">
        <v>26</v>
      </c>
      <c r="D199" s="16">
        <v>14</v>
      </c>
      <c r="E199" s="17"/>
      <c r="F199" s="18">
        <f>ROUND(D199*E199,2)</f>
        <v>0</v>
      </c>
    </row>
    <row r="201" spans="1:6" x14ac:dyDescent="0.2">
      <c r="A201" s="13" t="s">
        <v>165</v>
      </c>
      <c r="B201" s="14" t="s">
        <v>33</v>
      </c>
    </row>
    <row r="202" spans="1:6" ht="180" x14ac:dyDescent="0.2">
      <c r="B202" s="11" t="s">
        <v>166</v>
      </c>
    </row>
    <row r="203" spans="1:6" x14ac:dyDescent="0.2">
      <c r="B203" s="15" t="s">
        <v>167</v>
      </c>
      <c r="C203" s="10" t="s">
        <v>26</v>
      </c>
      <c r="D203" s="16">
        <v>4</v>
      </c>
      <c r="E203" s="17"/>
      <c r="F203" s="18">
        <f>ROUND(D203*E203,2)</f>
        <v>0</v>
      </c>
    </row>
    <row r="205" spans="1:6" x14ac:dyDescent="0.2">
      <c r="A205" s="13" t="s">
        <v>168</v>
      </c>
      <c r="B205" s="14" t="s">
        <v>169</v>
      </c>
    </row>
    <row r="206" spans="1:6" ht="192" x14ac:dyDescent="0.2">
      <c r="B206" s="11" t="s">
        <v>170</v>
      </c>
    </row>
    <row r="207" spans="1:6" x14ac:dyDescent="0.2">
      <c r="B207" s="15" t="s">
        <v>171</v>
      </c>
      <c r="C207" s="10" t="s">
        <v>26</v>
      </c>
      <c r="D207" s="16">
        <v>2</v>
      </c>
      <c r="E207" s="17"/>
      <c r="F207" s="18">
        <f>ROUND(D207*E207,2)</f>
        <v>0</v>
      </c>
    </row>
    <row r="208" spans="1:6" x14ac:dyDescent="0.2">
      <c r="B208" s="15" t="s">
        <v>172</v>
      </c>
      <c r="C208" s="10" t="s">
        <v>26</v>
      </c>
      <c r="D208" s="16">
        <v>12</v>
      </c>
      <c r="E208" s="17"/>
      <c r="F208" s="18">
        <f>ROUND(D208*E208,2)</f>
        <v>0</v>
      </c>
    </row>
    <row r="209" spans="1:6" x14ac:dyDescent="0.2">
      <c r="E209" s="19" t="s">
        <v>28</v>
      </c>
      <c r="F209" s="18">
        <f>SUM(F207:F208)</f>
        <v>0</v>
      </c>
    </row>
    <row r="211" spans="1:6" x14ac:dyDescent="0.2">
      <c r="A211" s="13" t="s">
        <v>173</v>
      </c>
      <c r="B211" s="14" t="s">
        <v>174</v>
      </c>
    </row>
    <row r="212" spans="1:6" ht="144" x14ac:dyDescent="0.2">
      <c r="B212" s="11" t="s">
        <v>175</v>
      </c>
    </row>
    <row r="213" spans="1:6" x14ac:dyDescent="0.2">
      <c r="B213" s="15" t="s">
        <v>176</v>
      </c>
      <c r="C213" s="10" t="s">
        <v>39</v>
      </c>
      <c r="D213" s="16">
        <v>90</v>
      </c>
      <c r="E213" s="17"/>
      <c r="F213" s="18">
        <f>ROUND(D213*E213,2)</f>
        <v>0</v>
      </c>
    </row>
    <row r="214" spans="1:6" x14ac:dyDescent="0.2">
      <c r="B214" s="15" t="s">
        <v>177</v>
      </c>
      <c r="C214" s="10" t="s">
        <v>39</v>
      </c>
      <c r="D214" s="16">
        <v>25</v>
      </c>
      <c r="E214" s="17"/>
      <c r="F214" s="18">
        <f>ROUND(D214*E214,2)</f>
        <v>0</v>
      </c>
    </row>
    <row r="215" spans="1:6" x14ac:dyDescent="0.2">
      <c r="E215" s="19" t="s">
        <v>28</v>
      </c>
      <c r="F215" s="18">
        <f>SUM(F213:F214)</f>
        <v>0</v>
      </c>
    </row>
    <row r="217" spans="1:6" x14ac:dyDescent="0.2">
      <c r="A217" s="13" t="s">
        <v>178</v>
      </c>
      <c r="B217" s="14" t="s">
        <v>81</v>
      </c>
    </row>
    <row r="218" spans="1:6" ht="96" x14ac:dyDescent="0.2">
      <c r="B218" s="11" t="s">
        <v>179</v>
      </c>
    </row>
    <row r="219" spans="1:6" x14ac:dyDescent="0.2">
      <c r="B219" s="15" t="s">
        <v>20</v>
      </c>
      <c r="C219" s="10" t="s">
        <v>39</v>
      </c>
      <c r="D219" s="16">
        <v>115</v>
      </c>
      <c r="E219" s="17"/>
      <c r="F219" s="18">
        <f>ROUND(D219*E219,2)</f>
        <v>0</v>
      </c>
    </row>
    <row r="221" spans="1:6" x14ac:dyDescent="0.2">
      <c r="A221" s="13" t="s">
        <v>180</v>
      </c>
      <c r="B221" s="14" t="s">
        <v>84</v>
      </c>
    </row>
    <row r="222" spans="1:6" ht="132" x14ac:dyDescent="0.2">
      <c r="B222" s="11" t="s">
        <v>85</v>
      </c>
    </row>
    <row r="223" spans="1:6" x14ac:dyDescent="0.2">
      <c r="B223" s="15" t="s">
        <v>86</v>
      </c>
      <c r="C223" s="10" t="s">
        <v>39</v>
      </c>
      <c r="D223" s="16">
        <v>90</v>
      </c>
      <c r="E223" s="17"/>
      <c r="F223" s="18">
        <f>ROUND(D223*E223,2)</f>
        <v>0</v>
      </c>
    </row>
    <row r="224" spans="1:6" x14ac:dyDescent="0.2">
      <c r="B224" s="15" t="s">
        <v>181</v>
      </c>
      <c r="C224" s="10" t="s">
        <v>39</v>
      </c>
      <c r="D224" s="16">
        <v>25</v>
      </c>
      <c r="E224" s="17"/>
      <c r="F224" s="18">
        <f>ROUND(D224*E224,2)</f>
        <v>0</v>
      </c>
    </row>
    <row r="225" spans="1:6" x14ac:dyDescent="0.2">
      <c r="E225" s="19" t="s">
        <v>28</v>
      </c>
      <c r="F225" s="18">
        <f>SUM(F223:F224)</f>
        <v>0</v>
      </c>
    </row>
    <row r="227" spans="1:6" x14ac:dyDescent="0.2">
      <c r="A227" s="13" t="s">
        <v>182</v>
      </c>
      <c r="B227" s="14" t="s">
        <v>183</v>
      </c>
    </row>
    <row r="228" spans="1:6" ht="216" x14ac:dyDescent="0.2">
      <c r="B228" s="11" t="s">
        <v>184</v>
      </c>
    </row>
    <row r="229" spans="1:6" x14ac:dyDescent="0.2">
      <c r="B229" s="15" t="s">
        <v>185</v>
      </c>
      <c r="C229" s="10" t="s">
        <v>39</v>
      </c>
      <c r="D229" s="16">
        <v>42</v>
      </c>
      <c r="E229" s="17"/>
      <c r="F229" s="18">
        <f>ROUND(D229*E229,2)</f>
        <v>0</v>
      </c>
    </row>
    <row r="231" spans="1:6" x14ac:dyDescent="0.2">
      <c r="A231" s="13" t="s">
        <v>186</v>
      </c>
      <c r="B231" s="14" t="s">
        <v>114</v>
      </c>
    </row>
    <row r="232" spans="1:6" ht="84" x14ac:dyDescent="0.2">
      <c r="B232" s="11" t="s">
        <v>115</v>
      </c>
    </row>
    <row r="233" spans="1:6" x14ac:dyDescent="0.2">
      <c r="B233" s="15" t="s">
        <v>20</v>
      </c>
      <c r="C233" s="10" t="s">
        <v>26</v>
      </c>
      <c r="D233" s="16">
        <v>2</v>
      </c>
      <c r="E233" s="17"/>
      <c r="F233" s="18">
        <f>ROUND(D233*E233,2)</f>
        <v>0</v>
      </c>
    </row>
    <row r="235" spans="1:6" x14ac:dyDescent="0.2">
      <c r="A235" s="13" t="s">
        <v>187</v>
      </c>
      <c r="B235" s="14" t="s">
        <v>188</v>
      </c>
    </row>
    <row r="236" spans="1:6" ht="84" x14ac:dyDescent="0.2">
      <c r="B236" s="11" t="s">
        <v>189</v>
      </c>
    </row>
    <row r="237" spans="1:6" x14ac:dyDescent="0.2">
      <c r="B237" s="15" t="s">
        <v>20</v>
      </c>
      <c r="C237" s="10" t="s">
        <v>26</v>
      </c>
      <c r="D237" s="16">
        <v>6</v>
      </c>
      <c r="E237" s="17"/>
      <c r="F237" s="18">
        <f>ROUND(D237*E237,2)</f>
        <v>0</v>
      </c>
    </row>
    <row r="239" spans="1:6" x14ac:dyDescent="0.2">
      <c r="A239" s="13" t="s">
        <v>190</v>
      </c>
      <c r="B239" s="14" t="s">
        <v>191</v>
      </c>
    </row>
    <row r="240" spans="1:6" ht="96" x14ac:dyDescent="0.2">
      <c r="B240" s="11" t="s">
        <v>192</v>
      </c>
    </row>
    <row r="241" spans="1:6" x14ac:dyDescent="0.2">
      <c r="B241" s="15" t="s">
        <v>20</v>
      </c>
      <c r="C241" s="10" t="s">
        <v>26</v>
      </c>
      <c r="D241" s="16">
        <v>11</v>
      </c>
      <c r="E241" s="17"/>
      <c r="F241" s="18">
        <f>ROUND(D241*E241,2)</f>
        <v>0</v>
      </c>
    </row>
    <row r="243" spans="1:6" x14ac:dyDescent="0.2">
      <c r="A243" s="1" t="s">
        <v>159</v>
      </c>
      <c r="B243" s="32" t="s">
        <v>193</v>
      </c>
      <c r="C243" s="33"/>
      <c r="D243" s="34"/>
      <c r="E243" s="34"/>
      <c r="F243" s="20">
        <f>SUM(F199,F203,F209,F215,F219,F225,F229,F233,F237,F241)</f>
        <v>0</v>
      </c>
    </row>
    <row r="245" spans="1:6" x14ac:dyDescent="0.2">
      <c r="A245" s="4" t="s">
        <v>2</v>
      </c>
      <c r="B245" s="35" t="s">
        <v>194</v>
      </c>
      <c r="C245" s="36"/>
      <c r="D245" s="37"/>
      <c r="E245" s="37"/>
      <c r="F245" s="21">
        <f>SUM(F164,F193,F243)</f>
        <v>0</v>
      </c>
    </row>
    <row r="248" spans="1:6" x14ac:dyDescent="0.2">
      <c r="B248" s="38" t="s">
        <v>200</v>
      </c>
    </row>
    <row r="249" spans="1:6" x14ac:dyDescent="0.2">
      <c r="B249" s="38"/>
    </row>
    <row r="250" spans="1:6" x14ac:dyDescent="0.2">
      <c r="B250" s="38"/>
    </row>
    <row r="251" spans="1:6" x14ac:dyDescent="0.2">
      <c r="B251" s="38" t="s">
        <v>201</v>
      </c>
    </row>
  </sheetData>
  <mergeCells count="9">
    <mergeCell ref="A2:F2"/>
    <mergeCell ref="B195:F195"/>
    <mergeCell ref="B243:E243"/>
    <mergeCell ref="B245:E245"/>
    <mergeCell ref="B4:F4"/>
    <mergeCell ref="B16:F16"/>
    <mergeCell ref="B164:E164"/>
    <mergeCell ref="B166:F166"/>
    <mergeCell ref="B193:E193"/>
  </mergeCells>
  <pageMargins left="0.6" right="0.6" top="0.75" bottom="0.75" header="0.3" footer="0.3"/>
  <pageSetup paperSize="9" orientation="portrait" r:id="rId1"/>
  <rowBreaks count="9" manualBreakCount="9">
    <brk id="34" max="16383" man="1"/>
    <brk id="86" max="16383" man="1"/>
    <brk id="100" max="16383" man="1"/>
    <brk id="110" max="16383" man="1"/>
    <brk id="117" max="16383" man="1"/>
    <brk id="131" max="16383" man="1"/>
    <brk id="175" max="16383" man="1"/>
    <brk id="188" max="16383" man="1"/>
    <brk id="20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3</vt:i4>
      </vt:variant>
      <vt:variant>
        <vt:lpstr>Imenovani rasponi</vt:lpstr>
      </vt:variant>
      <vt:variant>
        <vt:i4>1</vt:i4>
      </vt:variant>
    </vt:vector>
  </HeadingPairs>
  <TitlesOfParts>
    <vt:vector size="4" baseType="lpstr">
      <vt:lpstr>NASLOVNICA</vt:lpstr>
      <vt:lpstr>REKAPITULACIJA</vt:lpstr>
      <vt:lpstr>1. GRAĐEVINSKO OBRTNIČKI RADOVI</vt:lpstr>
      <vt:lpstr>'1. GRAĐEVINSKO OBRTNIČKI RADOVI'!Ispis_naslova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Jasmina Horvatović</cp:lastModifiedBy>
  <cp:lastPrinted>2025-04-09T09:36:33Z</cp:lastPrinted>
  <dcterms:created xsi:type="dcterms:W3CDTF">2025-04-08T13:11:03Z</dcterms:created>
  <dcterms:modified xsi:type="dcterms:W3CDTF">2025-04-09T09:37:00Z</dcterms:modified>
</cp:coreProperties>
</file>