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mc:AlternateContent xmlns:mc="http://schemas.openxmlformats.org/markup-compatibility/2006">
    <mc:Choice Requires="x15">
      <x15ac:absPath xmlns:x15ac="http://schemas.microsoft.com/office/spreadsheetml/2010/11/ac" url="C:\Users\hojasmina\Desktop\JEDNOSTAVNA NABAVA\2025\OBRTNIČKO-TEHNIČKA ŠKOLA SB\OBORINSKA ODVODNJA_10.4.2025\2_POZIV NA DOSTAVU PONUDA\"/>
    </mc:Choice>
  </mc:AlternateContent>
  <xr:revisionPtr revIDLastSave="0" documentId="13_ncr:1_{6D5B9709-DB67-45AC-9462-44A4E84E60A5}" xr6:coauthVersionLast="47" xr6:coauthVersionMax="47" xr10:uidLastSave="{00000000-0000-0000-0000-000000000000}"/>
  <bookViews>
    <workbookView xWindow="-120" yWindow="-120" windowWidth="29040" windowHeight="15840" activeTab="2" xr2:uid="{00000000-000D-0000-FFFF-FFFF00000000}"/>
  </bookViews>
  <sheets>
    <sheet name="NASLOVNICA" sheetId="1" r:id="rId1"/>
    <sheet name="REKAPITULACIJA" sheetId="4" r:id="rId2"/>
    <sheet name="1. GRAĐEVINSKO OBRTNIČKI RADOVI" sheetId="3" r:id="rId3"/>
  </sheets>
  <definedNames>
    <definedName name="_xlnm.Print_Titles" localSheetId="2">'1. GRAĐEVINSKO OBRTNIČKI RADOVI'!14:14</definedName>
  </definedNames>
  <calcPr calcId="191029"/>
</workbook>
</file>

<file path=xl/calcChain.xml><?xml version="1.0" encoding="utf-8"?>
<calcChain xmlns="http://schemas.openxmlformats.org/spreadsheetml/2006/main">
  <c r="F24" i="3" l="1"/>
  <c r="F28" i="3"/>
  <c r="F32" i="3"/>
  <c r="F36" i="3"/>
  <c r="F40" i="3"/>
  <c r="F44" i="3"/>
  <c r="F48" i="3"/>
  <c r="F52" i="3"/>
  <c r="F56" i="3"/>
  <c r="F60" i="3"/>
  <c r="F65" i="3"/>
  <c r="F69" i="3"/>
  <c r="F70" i="3"/>
  <c r="F75" i="3"/>
  <c r="F79" i="3"/>
  <c r="F87" i="3"/>
  <c r="F91" i="3"/>
  <c r="F92" i="3"/>
  <c r="F97" i="3"/>
  <c r="F101" i="3"/>
  <c r="F105" i="3"/>
  <c r="F109" i="3"/>
  <c r="F113" i="3"/>
  <c r="F117" i="3"/>
  <c r="F121" i="3"/>
  <c r="F125" i="3"/>
  <c r="F129" i="3"/>
  <c r="F133" i="3"/>
  <c r="F138" i="3"/>
  <c r="F93" i="3" l="1"/>
  <c r="F71" i="3"/>
  <c r="F140" i="3"/>
  <c r="D8" i="4" s="1"/>
  <c r="F81" i="3"/>
  <c r="D7" i="4" s="1"/>
  <c r="F142" i="3" l="1"/>
  <c r="D6" i="4" s="1"/>
  <c r="D9" i="4" s="1"/>
  <c r="D10" i="4" s="1"/>
  <c r="D11" i="4" s="1"/>
</calcChain>
</file>

<file path=xl/sharedStrings.xml><?xml version="1.0" encoding="utf-8"?>
<sst xmlns="http://schemas.openxmlformats.org/spreadsheetml/2006/main" count="188" uniqueCount="125">
  <si>
    <t>34/25 - OBRTNIČKO-TEHNIČKA ŠKOLA SLAVONSKI BROD - OBORINSKA ODVODNJA</t>
  </si>
  <si>
    <t>OPĆI UVJETI</t>
  </si>
  <si>
    <t>1.</t>
  </si>
  <si>
    <t>GRAĐEVINSKO OBRTNIČKI RADOVI</t>
  </si>
  <si>
    <t>OPĆI TEHNIČKI UVJETI ZA KALKULACIJE I IZVOĐENJE SVIH RADOVA OBUHVAĆENIH OVIM TROŠKOVNIKOM
Sve odredbe ovih uvjeta smatraju se sastavnim dijelom opisa svake pojedine stavke ovog troškovnika.
Opći uvjeti na početku pojedinih grupa radova odnose se na sve stavke radova te grupe, osim ako u opisu stavke nije drugačije opisano. Ukoliko materijal u pojedinim stavkama nije naznačen ili nije dovoljno jasno preciziran u pogledu kvalitete, izvođač je dužan upotrijebiti samo prvoklasan materijal.
Prije unošenja cijena ponuđač je dužan detaljno se upoznati s projektnim elaboratom i lokacijom objekta radi dobivanja potpunog uvida u veličinu i vrstu glavnih i pripremnih radova.
Svi radovi obuhvaćeni ovim troškovnikom predviđeni su kao potpuno gotovi, sa svim potrebnim pripremnim i završnim radovima.
Jediničnom cijenom za svaki rad predviđen ovim</t>
  </si>
  <si>
    <t>troškovnikom obuhvaćeno je: potpuno dovršenje sa svim predradnjama, transportom i ostalim radnim operacijama sav rad, alat, materijal, amortizacija i svi ostali troškovi koji se odnose na ovaj objekt troškovi i takse privremenih priključaka potrebnih instalacija sve potrebne pokretne i nepokretne radne, transportne i pomoćne skele, sa izradom, postavljanjem, skidanjem i odvozom. Isto važi za privremene pomoćne objekte (kancelarije, priručna skladišta i sl.) i normalni rastur i otpatke materijala čišćenje i održavanje objekta koji je u gradnji i gradilišta za sve vrijeme gradnje osiguranje gradilišta te neometanog prolaza i saobraćaja sve higijensko-tehničke zaštitne mjere za sve zaposlene radnike
Po završetku svih radova na zgradi izvođač je dužan ukloniti privremene objekte, očistiti gradilište i sva ostala prekopavanja dovesti u prvobitno stanje, zatim da o svom trošku,</t>
  </si>
  <si>
    <t>odgovarajućim sredstvima čišćenjem, pranjem i sl. dovede cijeli objekt sa instalacijama u potpuno čisto i ispravno stanje i da ih u tom stanju održava do predaje na korištenje.
Čišćenja u toku izgradnje objekta, kao i završno čišćenje ulaze u cijenu radova. Sav otpadni materijal od čišćenja mora se odvesti sa gradilišta na deponiju.
Obračun količina radova vrši se na način opisan u svakoj poziciji ovog troškovnika, predviđen za taj rad u prosječnim građevinskim i obrtničkim normama.
Niti jedan rad ne može se dva puta platiti, ukoliko nije dva puta rađen bez krivice izvođača, što se utvrđuje arbitražno, a na zahtjev jedne strane.
Sve obveze i izdatke, te troškove po odredbama ovih uvjeta dužan je izvođač ukalkulirati u ponuđene cijene za sve radove na objektu i ne može zahtijevati da se ti radovi posebno</t>
  </si>
  <si>
    <t>naplaćuju.
Izvođač je obavezan prije nuđenja radova izvršiti obilazak gradilišta te razjasniti eventualne nejasnoće.
OPĆI UVJETI IZVOĐENJA
Prilikom čišćenja ili rušenja postojeće konstrukcije izvođač se mora u potpunosti pridržavati Pravilnika o zaštiti na radu u građevinarstvu. Posebnu pažnju posvetiti izradi i postavi podupirača, tako da se ne ugrožavaju dijelovi zidova koji će se sanirati i uključili u konstruktivni sistem građevine.
Rušenja i demontaže mogu započeti tek nakon izvršenih svih potrebnih priprema. Površina zidova koje se prema projektu rekonstruiraju moraju se prije demontaže obilježiti i to uspostavom sistema obilježavanja lokacije zida, pojedinih redova i redoslijeda kamenih blokova u redu. Voditi računa da se rušenja izvrše sa što manje prašine, pa je potrebno dijelove koji se</t>
  </si>
  <si>
    <t>ruše politi vodom.
Prilikom rušenja i demontaže potrebno je organizirati i nadzor od strane ovlaštenog inženjera, te se u svemu pridržavati uputa projektanta.</t>
  </si>
  <si>
    <t>RB</t>
  </si>
  <si>
    <t>STAVKA</t>
  </si>
  <si>
    <t>JEDINICA MJERE</t>
  </si>
  <si>
    <t>KOLIČINA</t>
  </si>
  <si>
    <t>JEDINIČNA CIJENA</t>
  </si>
  <si>
    <t>UKUPNA CIJENA</t>
  </si>
  <si>
    <t>1.1.</t>
  </si>
  <si>
    <t>OBORINSKA ODVODNJA</t>
  </si>
  <si>
    <t>1.1.1.</t>
  </si>
  <si>
    <t xml:space="preserve">Lociranje komunalnih instalacija i priključaka postojećih instalacija. </t>
  </si>
  <si>
    <t>Rad obuhvaća lociranje komunalnih instalacija i priključaka, koji se križaju sa novoprojektiranom trasom odvodnje i koji tijekom gradnje odvodnje mogu biti ugroženi. Jedinična cijena obuhvaća sav rad, opremu i materijal potreban za potpuno dovršenje stavke uključujući i eventualne izlaske ovlaštenog predstavnika vlasnika komunalnih instalacija.</t>
  </si>
  <si>
    <t/>
  </si>
  <si>
    <t>m</t>
  </si>
  <si>
    <t>1.1.2.</t>
  </si>
  <si>
    <t>Privremena regulacija prometa</t>
  </si>
  <si>
    <t>Postavljanje odgovarajuće prometne signalizacije i opreme za osiguranje privremene regulacije prometa za vrijeme izvođenja radova.
Stavka obuhvaća izradu elaborata privremene regulacije prometa sa svim potrebnim suglasnostima, nabavu, montažu, održavanje i demontažu privremene signalizacije, opreme i oznaka za osiguranje privremene regulacije prometa za vrijeme izvođenja radova.
Obračun po kompletu.</t>
  </si>
  <si>
    <t>komplet</t>
  </si>
  <si>
    <t>1.1.3.</t>
  </si>
  <si>
    <t>Izdizanje okana</t>
  </si>
  <si>
    <t>Izdizanje okana komunalnih ili drugih instalacija. Jedinična cijena obuhvaća vađenje poklopca i okvira poklopca, dobetoniranje stjenki okna na novu visinu, ponovnu ukradnju okvira poklopca i poklopca, prethodno čišćenje postojećih okana te sav ostali rad, opremu i materijal potreban za potpuno dovršenje stavke. Obračun je po komadu izdignutog okna.</t>
  </si>
  <si>
    <t>komad</t>
  </si>
  <si>
    <t>1.1.4.</t>
  </si>
  <si>
    <t>Uklanjajne asfalta</t>
  </si>
  <si>
    <t>Uklanjanje i drobljenje asfaltnih slojeva postojeće kolničke konstrukcije debljine 8-10 cm, a na mjestu iskopa za oborinsku kanalizaciju. Prije uklanjanja asfalta potrebno izvesti precizno zasijecanje, odnosno strojno rezanje. Stavka obuhvaća glodanje asfaltnih slojeva postojeće kolničke konstrukcije, utovar i prijevoz na privremeno odlagalište te drobljenje i prijevoz na mjesto ugradnje. Jedinična cijena obuhvaća sav rad i opremu potrebnu za potpuno dovršenje stavke.</t>
  </si>
  <si>
    <t>Vodovodna instalacija</t>
  </si>
  <si>
    <t>m²</t>
  </si>
  <si>
    <t>1.1.5.</t>
  </si>
  <si>
    <t>Iskop za polaganje cijevi</t>
  </si>
  <si>
    <t>Iskop rova za polaganje cijevi dubine od 60-120 cm m različitih širina rova prema promjeru cijevi (širine 0,8 m za cjevovod DN 300 mm u tlu C kategorije, s vertikalnim odsjecanjem bokova rova. Iskop se vrši vrlo pažljivo uz nadgledanje i u slojevima. Stavkom je obuhvaćeno: proširenje rova za betoniranje uporišta cjevovoda na mjestima loma trase, iskop montažnih jamica na mjestima spajanja cijevi, rad među razupiračima, eventualno crpljenje nadošle podzemne ili površinske vode, svi pomoćni radovi kao npr. iskop uz postojeće instalacije. Višak iskopanog materijala razastirati na gradilištu. Radovi moraju teći u potpunoj koordinaciji sa montažom cijevi. Predviđa se 80% strojnog i 20% ručnog iskopa od ukupne količine iskopanog materijala.
Obračun po m3 iskopanog materijala, mjereno u sraslom stanju uz prosječnu jediničnu cijenu bez obzira na stvarni udio strojnog i ručnog iskopa.</t>
  </si>
  <si>
    <t>m³</t>
  </si>
  <si>
    <t>1.1.6.</t>
  </si>
  <si>
    <t>Iskop građevinskih jama</t>
  </si>
  <si>
    <t>Iskop građevinskih jama za revizijska okna, šahtove i sl. u tlu C kategorije, dubine do 2 m. Rad među razupiračima. Višak iskopanog materijala razastirati na gradilištu. Predviđa se 90 % strojnog i 10 % ručnog iskopa od ukupne količine iskopanog materijala. Obračun po m3 iskopanog materijala, mjereno u sraslom stanju uz prosječnu jediničnu cijenu bez obzira na stvarni udio strojnog i ručnog iskopa.</t>
  </si>
  <si>
    <t>1.1.7.</t>
  </si>
  <si>
    <t>Planiranje i izravnavanje zemljane posteljice ispod cijevi</t>
  </si>
  <si>
    <t>Ručno planiranje, razastiranje i izravnavanje dna rova-posteljice, sa točnošću +/-2cm. Obračun po m2 izvedene posteljice.</t>
  </si>
  <si>
    <t>1.1.8.</t>
  </si>
  <si>
    <t>Izrada posteljice od pijeska</t>
  </si>
  <si>
    <t>Izrada posteljice d=15 cm od pijeska 0-4mm za polaganje cijevi. Stavka podrazumijeva nabavu, dovoz i ugradnju pijeska te rad i sredstva za rad. Obračun po m3 ugrađenog pijeska.</t>
  </si>
  <si>
    <t>1.1.9.</t>
  </si>
  <si>
    <t>Zatrpavanje rova pijeskom</t>
  </si>
  <si>
    <t>Zatrpavanje prostora oko cijevi pijeskom 0-4mm do 15 cm iznad tjemena cijevi. Stavka podrazumjeva nabavu, prijevoz te ugradnju pijeska uz sav potreban rad i sredstva za rad. Obračun po m3 ugrađenog pijeska.</t>
  </si>
  <si>
    <t>1.1.10.</t>
  </si>
  <si>
    <t>Zatrpavanje rova tucanikom</t>
  </si>
  <si>
    <t>Zatrpavanje ostatka rova (do slojeva konstrukcije prometnice ili na zelenoj površini do 20 cm ispod uređene razine terena), tucanik (max zrno - 16 mm), bez organskih primjesa.
Modul stišljivosti na vrhu ne smije biti manji od Ms=40 MN/m² jer se iznad rova izvode radovi postava betonskog opločenja i asfaltiranja. Stavka podrazumjeva nabavu, prijevoz te ugradnju šljunka uz sav potreban rad i sredstva za rad.
Obračun po m3 ugrađenog tucanika.</t>
  </si>
  <si>
    <t>1.1.11.</t>
  </si>
  <si>
    <t>Kanalizacijske cijevi</t>
  </si>
  <si>
    <t>Nabava, dobava i ugradnja PEHD korugiranih kanalizacijskih cijevi s integriranim naglavkom i brtvom sukladno HRN EN 13476-1 (EN 13476-1) HRN EN 13476-3 (EN 13476-3) ili jednakovrijedno, obodne krutosti min. SN 8 prema EN ISO 9969 ili jednakovrijedno, duljine cijevi 6 m.
Cijevi se polažu u rov na pripremljenu podlogu od sitnozrnatog šljunčanog - pješčanog kamenog materijala frakcija do max. 0-8 mm. Nakon montiranja cijevi potrebno je izvršiti podbijanje pijeska ispod cijevi radi pravilnog jednolikog nalijeganja cijevi na podlogu. Ostali dio zone cjevovoda do visine 30 cm iznad tjemena cijevi se u cjelosti zatrpava sitnozrnim kamenim materijalom navedene frakcije u slojevima od 25 do 30 cm uz zbijanje ručnim nabijačima.
Jedinična cijena obuhvaćaju nabavu, dopremu i ugradnju kanalizacijskih cijevi otpornih na komunalne otpadne vode i smrzavanje, obodne krutosti min. SN 8. Obuhvatiti sav spojni</t>
  </si>
  <si>
    <t>materijal - spojnice s brtvama. Cijene uključUje vrijednost svih radova i materijala. Obračun po m' ugrađene kanalizacijske cijevi.
Napomena: jed.cijena uključuje i sve potrebne fazonske komade: račve, redukcije, lukove, klizne spojke i dr. Obračun po m ugrađene kanalizacijske cijevi.</t>
  </si>
  <si>
    <t>PEHD DN 300</t>
  </si>
  <si>
    <t>1.1.12.</t>
  </si>
  <si>
    <t>Linijska kanalica</t>
  </si>
  <si>
    <t>Dobava i montaža kanala za linijsku odvodnju, mateerijal kanalice obavezno polimerni beton, pocinčani rub, nosivosti A15 do E600 prema HR EN 1433. Kanal se zbog specifičnog V-presjeka odlikuje većom brzinom otjecanja vode i boljim efektom samočišćenja. Kanal je izrađen iz polimerbetona, građevinske visine 265-365 mm (± 5%) . Svjetla širina kanala je 200mm (± 5%), građevinska širina 235mm (± 5%), građevinska dužina 1000mm (± 5%). Rubovi kanala ojačani su kutnikom od pocinčanog čelika debljine 4mm koji služi kao dosjed za polaganje pokrovne rešetke. Kanalski elementi su izvedeni u pet građevinskih visina (kaskadni pad) ili kontinuiranim padom od 0,5%. Kanal se izvodi polaganjem na betonsku podlogu C25/30 debljine sloja 15cm, bočno kanal založiti betonom. Gornji rub rešetke se izvodi u razini 2-5mm ispod kote gotove završne okolne površine. Sve sa priborom za montažu do potpune funkcionalnosti.</t>
  </si>
  <si>
    <t>Dobava i montaža pokrovnih rešetki za opterećenje C250 prema HR EN 1433 ili jednakovrijedna (srednje teški promet) iz vruće pocinčanog čelika, Q+ mrežasta 17x23 mm (± 5%),  sa sistemom bezvijčane ukrute. Rešetka je širine 223 mm (± 5%), duljine 100 cm(± 5%) , upojne površine 1541 cm²/m(± 5%).</t>
  </si>
  <si>
    <t>UKUPNO:</t>
  </si>
  <si>
    <t>1.1.13.</t>
  </si>
  <si>
    <t>Spoj na javnu kanalizaciju</t>
  </si>
  <si>
    <t>Spajanje interne odvodnje na sustav javne odvodnje u ulici Vatroslava Jagića.
Spajanje se izvodi na mjestu koje odredi nadležno tijelo. Stavka podrazumijeva sve radove do potpune gotovosti, sav rad i sredstva za rad. Obračun po kompletu izvedenih radova</t>
  </si>
  <si>
    <t>1.1.14.</t>
  </si>
  <si>
    <t>Asfaltiranje iznad rova</t>
  </si>
  <si>
    <t>Izrada habajućeg sloja (srednje prometno opterećenje) AC 11 surf 50/70 AG4 M4, debljine 4,0 cm. U cijeni su sadržani svi troškovi nabave materijala, proizvodnje i ugradnje asfaltne mješavine, prijevoz, oprema i sve ostalo što je potrebno za potpuno izvođenje radova. Obračun je po m2 gornje površine stvarno položenog i ugrađenog habajućeg sloja od asfaltbetona sukladno projektu. Izvedba i kontrola kakvoće prema (HRN EN 13108-1 ili jednakovrijedno) i tehničkim svojstvima i zahtjevima za građevne proizvode za proizvodnju asfaltnih mješavina i za asfaltne slojeve kolnika.</t>
  </si>
  <si>
    <t>OBORINSKA ODVODNJA UKUPNO:</t>
  </si>
  <si>
    <t>1.2.</t>
  </si>
  <si>
    <t>ATRIJ - VANJSKI PROSTOR</t>
  </si>
  <si>
    <t>1.2.1.</t>
  </si>
  <si>
    <t>Postavljanje zaštite prilikom izvođenja radova</t>
  </si>
  <si>
    <t>Postavljanje svih potrebnih zaštita kojima će se spriječiti oštećenje elemenata zgrade i kojima će se spriječiti širenje prašine po objektu prilikom izvođenja radova. Stavkom je obuhvaćena izrada zaštite od polietilenske folije odgovarajuće debljine. Obračun po kompletu izvedenih radova.</t>
  </si>
  <si>
    <t>1.2.2.</t>
  </si>
  <si>
    <t>Odspajanje instalacije</t>
  </si>
  <si>
    <t>Odspajanje, umrtvljenje i blokiranje kompletne dovodne i odvodne vodovodne instalacije, demontaža cijevi dovoda i odvoda itd unutar obuhvata zahvata. Odnosi se na instalacije dovoda vode i odvoda u postojeće fontane koje se uklanjaju. Materijal privremeno deponirati na mjesto unutar radilišta. Stavka uključuje odvoz šute, demontiranih instalacija na za to ovlaštenu deponiju udaljenosti do 10 km. U cijenu uključiti sav potreban rad i sredstva za rad te sve mjere osiguranja. Obračun po komadu umrtvljene instalacije.</t>
  </si>
  <si>
    <t>Kanalizacijska instalacija</t>
  </si>
  <si>
    <t>1.2.3.</t>
  </si>
  <si>
    <t>Uklanjanje grmlja, šiblja i drveća do Ø 30 cm</t>
  </si>
  <si>
    <t>Uklanjanje grmlja, šiblja i drveća do Ø 30 cm s odsijecanjem grana na dužine pogodne za prijevoz, čišćenje i uklanjanje sveg nepotrebnog materijala zaostalog nakon izvedenih radova. Stavka uključuje odvoz šute, demontiranih instalacija na za to ovlaštenu deponiju udaljenosti do 10 km. Obračun je po m2 očišćene zarasle površine.</t>
  </si>
  <si>
    <t>1.2.4.</t>
  </si>
  <si>
    <t>Uklanjanje drvenih elemenata</t>
  </si>
  <si>
    <t>Uklanjanje drvenih elemenata koji su izvedeni kao obloga fontana, tj. betonskih elemenata. Drveni elementi su izvedeni od dijelova drvenog profila promjera do 25 cm. dužine do 60 cm, a služe kao obloga betonskih dijelova fontane, odnosno jezerca. Stavka uključuje odvoz šute, demontiranih elemenata na za to ovlaštenu deponiju udaljenosti do 10 km. Obračun po kompletu izvedenih radova.
Napomena: ukupan broj drvenih elemenata iznosi oko 200 komada</t>
  </si>
  <si>
    <t>1.2.5.</t>
  </si>
  <si>
    <t>Uklanjajne betonskih elemenata - ukrasni elementi</t>
  </si>
  <si>
    <t>Uklanajnje postojećih betonskih ukrasnih elemenata promjera 40-50 cm visine do 50 cm. Stavka uključuje odvoz šute, demontiranih elemenata na za to ovlaštenu deponiju udaljenosti do 10 km. Obračun po komadu demontiranog i uklonjenog betonskog elementa.</t>
  </si>
  <si>
    <t>1.2.6.</t>
  </si>
  <si>
    <t>Demontaža postojećih vrtnih jezeraca</t>
  </si>
  <si>
    <t>Demontaža postojećih betonskih bazena (vrtno jezerce). Elementi su izvedeni kao okrugla nadzemna jezerca, promjera 250 i 350 cm, visine do 60 cm. Dno bazena je izvedeno kao betonsko. Stavka uključuje odvoz šute, demontiranih jezeraca na za to ovlaštenu deponiju udaljenosti do 10 km. U cijenu uključiti sav potreban rad i sredstva za rad te sve mjere osiguranja. Obračun po komadu demontiranih bazena.</t>
  </si>
  <si>
    <t>a) veliko je</t>
  </si>
  <si>
    <t>1.2.7.</t>
  </si>
  <si>
    <t>Uklanjanje betonskih stuba</t>
  </si>
  <si>
    <t>Stavka obuhvaća rušenje i uklanjanje postojećih betonskih elemenata stuba. Sav materijal potrebno je stalno zbrinuti sukladno pozitivnim propisima. Stavka uključuje odvoz šute, demontiranih betonskih stuba na za to ovlaštenu deponiju udaljenosti do 10 km. U cijenu uključiti sav potreban rad i sredstva za rad te sve mjere osiguranja. Obračun po komadu demontiranih stuba.</t>
  </si>
  <si>
    <t>1.2.8.</t>
  </si>
  <si>
    <t>Razbijanje-razgradnja postojeće vanjske podne ploče atrija</t>
  </si>
  <si>
    <t>Ploča je izvedena od AB, debljine cca 15 cm, djelomično ispucala. Nakon uklanjanja AB podne ploče potrebno izvesti dodatni ručni iskop debljine cca 30 cm u punoj površini atrija, obračunato u posebnoj stavci, a za izvedbu nasipa i izvedbe drenaže.
Stavka obuhvaća i odvoz šute na deponiju do 10 km. Obračun po m2 srušene ploče.</t>
  </si>
  <si>
    <t>1.2.9.</t>
  </si>
  <si>
    <t>Ručni iskop unutar atrija</t>
  </si>
  <si>
    <t>Ručni iskop u zemljanom materijalu D kategorije unutar atrija, a nakon rušenja podne AB ploče, te produbljivanje na mjestu izvedbe zemljanog nasipa. Stavka podrazumijeva ručni iskop, utovar sa transportom na gradsku deponiju udaljenosti do 10 km, istovar te sav rad i sredstva za rad, sva podupiranja i osiguranja. Obračun po m3 iskopa u zbijenom stanju. Iskop vršiti na cijeloj površini atrija u dubini 40 cm nakon uklanjanja podne ploče, za izvedbu tamponskog sloja šljunka. Sva eventualno potrebna crpljenja podzmne ili oborinske vode uključena su u cijenu.</t>
  </si>
  <si>
    <t>1.2.10.</t>
  </si>
  <si>
    <t>Uređenje temeljnog tla mehaničkim zbijanjem</t>
  </si>
  <si>
    <t>Uređenje temeljnog tla nakon iskopa, a prije postave geotekstila mehaničkim zbijanjem vezana tla, Sz≥97 %, Ms≥25 MN/m2. Rad se mjeri i obračunava po četvornom metru stvarno uređenog temeljnog tla. U cijenu je uključeno prethodno čišćenje te planiranje i rad potreban za postizanje optimalne vlažnosti vezanih tala, vlaženjem ili rahljenjem i sušenjem, izravnavanje površine tla i zbijanje odgovarajućim sredstvima do tražene zbijenosti te sav rad, materijal i oprema potrebni za potpuno dovršenje stavke uključujući i ispitivanje i kontrolu kakvoće.</t>
  </si>
  <si>
    <t>1.2.11.</t>
  </si>
  <si>
    <t xml:space="preserve">Uređenje slabo nosivog temeljnog tla i posteljice polaganjem  netkanog geotekstila, mase 300 gr/m2. </t>
  </si>
  <si>
    <t>Uređenje slabo nosivog temeljnog tla i posteljice polaganjem geosintetika načina ugradnje (preklapanjem, zavarivanjem ili šivanjem) te kakvoće prema projektu, na prethodno poravnato tlo. Obračun je prema stvarnoj površini tla na koji je položen geosintetik (preklopi se ne uračunavaju) u četvornim metrima. U cijenu je uključen sav rad, nabava geosintetika i materijala za poravnavanje te ostalog potrebnog materijala, transporti i oprema za pripremu podloge i polaganje geosintetika, kao i ispitivanja i kontrola kakvoće. Prvi sloj nasipa koji se nanosi s čela u smjeru preklopa obračunava se u stavci nasipa. Obračun po m2.</t>
  </si>
  <si>
    <t>1.2.12.</t>
  </si>
  <si>
    <t>Nasip kamenim materijalom</t>
  </si>
  <si>
    <t>Razastiranje sloja od drobljenog kamenog materijala najvećeg zrna 31,5 mm , debljine 30 cm uz nabijanje unutar atrija. Tampon se ugrađuje ručno te nabija stupim nabijačima. U cijenu je uključena dobava materijala, utovar, prijevoz, i ugradnja Obračun po m3 ugrađenog materijala u zbijenom stanju.</t>
  </si>
  <si>
    <t>1.2.13.</t>
  </si>
  <si>
    <t>Izrada plitkih drenaža</t>
  </si>
  <si>
    <t>Izrada plitkih drenaža, od perforiranih drenažnih PEHD cijevi DN 150 mm, položenih u filterski sloj. Stavka uključuje dobavu geotekstila 200 g/m2 na kontaktu s postojećim terenom. Izrada plitkih drenaža u već iskopanim rovovima, dna ispod granice smrzavanja i isplaniranog na zadani nagib iz projekta, od perforiranih drenažnih PEHD cijevi, na podlozi od gline ili betona, sa ugradbom filtarskog sloja od šljunka ili tucanika granulacije 8-63 mm promjera zrna i zatrpavanje rova te utovarom i odvozom viška materijala. U cijenu je uključeno i poravnanje dna iskopanog rova, nabava, prijevoz i prijenos materijala za izradu podloge, filterskog materijala i drenažnih cijevi i spojeva odnosno ispusta, po potrebi privremeno skladištenje materijala, rad na izradi podloge, postavljanju i spajanju drenažnih cijevi u projektiranom nagibu, izrada predviđenih vodolovnih grla ili ispusta u okolni teren, izrada filtarskog sloja sa pažljivim zbijanjem i</t>
  </si>
  <si>
    <t>čišćenje nakon dovršetka radova. Rad se obračunava po metru dužnom izvedenog drenažnog sustava.</t>
  </si>
  <si>
    <t>ATRIJ - VANJSKI PROSTOR UKUPNO:</t>
  </si>
  <si>
    <t>GRAĐEVINSKO OBRTNIČKI RADOVI UKUPNO:</t>
  </si>
  <si>
    <t>REKAPITULACIJA</t>
  </si>
  <si>
    <t>UKUPNO</t>
  </si>
  <si>
    <t>PDV (25%)</t>
  </si>
  <si>
    <t>SVEUKUPNO</t>
  </si>
  <si>
    <r>
      <t xml:space="preserve">Napomena:
prilikom izvođenja radova potrebno voditi računa o načinu uklanjanja i odvoza šute sa gradilišta kao i o načinu dopreme materijala na mjesto ugradnje.
</t>
    </r>
    <r>
      <rPr>
        <b/>
        <u/>
        <sz val="10"/>
        <color rgb="FF000000"/>
        <rFont val="Calibri"/>
        <family val="2"/>
        <charset val="238"/>
      </rPr>
      <t>Sve radove razgradnje elemenata, razbijanja, rušenja je potrebno izvoditi ručno jer ne postoji mogućnost pristupa strojeva mjestu izvođenja radova.</t>
    </r>
    <r>
      <rPr>
        <b/>
        <sz val="10"/>
        <color rgb="FF000000"/>
        <rFont val="Calibri"/>
        <family val="2"/>
        <charset val="238"/>
      </rPr>
      <t xml:space="preserve">
Svu šutu i otpad je potrebno ručno iznositi iz atrija kroz glavni hodnik, jer je prostor atrija omeđen sa zidovima.
Isto se odnosi i na radove dopreme materijala na mjesto ugradnje.
Ove radove uobziriti prilikom nuđenja stavki.
Šutu je potrebno ručno odvoziti sa kolicima na udaljenost cca 40 m, do utovara u vozilo.</t>
    </r>
  </si>
  <si>
    <t>Potpis i pečat odgovorne osobe</t>
  </si>
  <si>
    <t>M.P.</t>
  </si>
  <si>
    <t>Obrtničko-tehnička škola, Slavonski Brod - oborinska odvodnja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</si>
</sst>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1]"/>
  </numFmts>
  <fonts count="10" x14ac:knownFonts="1">
    <font>
      <sz val="11"/>
      <color rgb="FF000000"/>
      <name val="Calibri"/>
      <family val="2"/>
    </font>
    <font>
      <sz val="9"/>
      <color rgb="FF000000"/>
      <name val="Calibri"/>
      <family val="2"/>
    </font>
    <font>
      <b/>
      <sz val="14"/>
      <color rgb="FF000000"/>
      <name val="Calibri"/>
      <family val="2"/>
    </font>
    <font>
      <b/>
      <sz val="11"/>
      <color rgb="FF000000"/>
      <name val="Calibri"/>
      <family val="2"/>
    </font>
    <font>
      <b/>
      <sz val="9"/>
      <color rgb="FF000000"/>
      <name val="Calibri"/>
      <family val="2"/>
    </font>
    <font>
      <b/>
      <sz val="12"/>
      <color rgb="FF000000"/>
      <name val="Calibri"/>
      <family val="2"/>
    </font>
    <font>
      <b/>
      <sz val="10"/>
      <color rgb="FF000000"/>
      <name val="Calibri"/>
      <family val="2"/>
    </font>
    <font>
      <b/>
      <sz val="10"/>
      <color rgb="FF000000"/>
      <name val="Calibri"/>
      <family val="2"/>
      <charset val="238"/>
    </font>
    <font>
      <b/>
      <u/>
      <sz val="10"/>
      <color rgb="FF000000"/>
      <name val="Calibri"/>
      <family val="2"/>
      <charset val="238"/>
    </font>
    <font>
      <b/>
      <sz val="9"/>
      <color rgb="FF000000"/>
      <name val="Calibri"/>
      <family val="2"/>
      <charset val="238"/>
    </font>
  </fonts>
  <fills count="6">
    <fill>
      <patternFill patternType="none"/>
    </fill>
    <fill>
      <patternFill patternType="gray125"/>
    </fill>
    <fill>
      <patternFill patternType="solid">
        <fgColor rgb="FFA0A0A0"/>
      </patternFill>
    </fill>
    <fill>
      <patternFill patternType="solid">
        <fgColor rgb="FFB4B4B4"/>
      </patternFill>
    </fill>
    <fill>
      <patternFill patternType="solid">
        <fgColor rgb="FFD3D3D3"/>
      </patternFill>
    </fill>
    <fill>
      <patternFill patternType="solid">
        <fgColor rgb="FFC8C8C8"/>
      </patternFill>
    </fill>
  </fills>
  <borders count="1">
    <border>
      <left/>
      <right/>
      <top/>
      <bottom/>
      <diagonal/>
    </border>
  </borders>
  <cellStyleXfs count="1">
    <xf numFmtId="0" fontId="0" fillId="0" borderId="0" applyBorder="0"/>
  </cellStyleXfs>
  <cellXfs count="41">
    <xf numFmtId="0" fontId="0" fillId="0" borderId="0" xfId="0"/>
    <xf numFmtId="0" fontId="4" fillId="5" borderId="0" xfId="0" applyFont="1" applyFill="1"/>
    <xf numFmtId="0" fontId="4" fillId="5" borderId="0" xfId="0" applyFont="1" applyFill="1" applyAlignment="1">
      <alignment horizontal="center"/>
    </xf>
    <xf numFmtId="0" fontId="4" fillId="5" borderId="0" xfId="0" applyFont="1" applyFill="1" applyAlignment="1">
      <alignment wrapText="1"/>
    </xf>
    <xf numFmtId="0" fontId="4" fillId="3" borderId="0" xfId="0" applyFont="1" applyFill="1"/>
    <xf numFmtId="0" fontId="4" fillId="3" borderId="0" xfId="0" applyFont="1" applyFill="1" applyAlignment="1">
      <alignment horizontal="center"/>
    </xf>
    <xf numFmtId="0" fontId="4" fillId="3" borderId="0" xfId="0" applyFont="1" applyFill="1" applyAlignment="1">
      <alignment wrapText="1"/>
    </xf>
    <xf numFmtId="0" fontId="1" fillId="0" borderId="0" xfId="0" applyFont="1"/>
    <xf numFmtId="0" fontId="3" fillId="0" borderId="0" xfId="0" applyFont="1"/>
    <xf numFmtId="0" fontId="1" fillId="0" borderId="0" xfId="0" applyFont="1" applyAlignment="1">
      <alignment wrapText="1"/>
    </xf>
    <xf numFmtId="0" fontId="1" fillId="0" borderId="0" xfId="0" applyFont="1" applyAlignment="1">
      <alignment horizontal="center"/>
    </xf>
    <xf numFmtId="0" fontId="1" fillId="0" borderId="0" xfId="0" applyFont="1" applyAlignment="1">
      <alignment horizontal="justify" vertical="top" wrapText="1"/>
    </xf>
    <xf numFmtId="0" fontId="4" fillId="4" borderId="0" xfId="0" applyFont="1" applyFill="1" applyAlignment="1">
      <alignment horizontal="center" vertical="center" wrapText="1"/>
    </xf>
    <xf numFmtId="0" fontId="1" fillId="0" borderId="0" xfId="0" applyFont="1" applyAlignment="1">
      <alignment vertical="top"/>
    </xf>
    <xf numFmtId="0" fontId="4" fillId="0" borderId="0" xfId="0" applyFont="1" applyAlignment="1">
      <alignment wrapText="1"/>
    </xf>
    <xf numFmtId="0" fontId="1" fillId="0" borderId="0" xfId="0" applyFont="1" applyAlignment="1">
      <alignment horizontal="justify" wrapText="1"/>
    </xf>
    <xf numFmtId="4" fontId="1" fillId="0" borderId="0" xfId="0" applyNumberFormat="1" applyFont="1"/>
    <xf numFmtId="164" fontId="1" fillId="0" borderId="0" xfId="0" applyNumberFormat="1" applyFont="1" applyProtection="1">
      <protection locked="0"/>
    </xf>
    <xf numFmtId="164" fontId="1" fillId="0" borderId="0" xfId="0" applyNumberFormat="1" applyFont="1"/>
    <xf numFmtId="0" fontId="1" fillId="0" borderId="0" xfId="0" applyFont="1" applyAlignment="1">
      <alignment horizontal="right"/>
    </xf>
    <xf numFmtId="164" fontId="4" fillId="5" borderId="0" xfId="0" applyNumberFormat="1" applyFont="1" applyFill="1"/>
    <xf numFmtId="164" fontId="4" fillId="3" borderId="0" xfId="0" applyNumberFormat="1" applyFont="1" applyFill="1"/>
    <xf numFmtId="0" fontId="5" fillId="2" borderId="0" xfId="0" applyFont="1" applyFill="1"/>
    <xf numFmtId="0" fontId="4" fillId="0" borderId="0" xfId="0" applyFont="1" applyAlignment="1">
      <alignment horizontal="right"/>
    </xf>
    <xf numFmtId="0" fontId="4" fillId="0" borderId="0" xfId="0" applyFont="1"/>
    <xf numFmtId="164" fontId="4" fillId="0" borderId="0" xfId="0" applyNumberFormat="1" applyFont="1"/>
    <xf numFmtId="0" fontId="6" fillId="2" borderId="0" xfId="0" applyFont="1" applyFill="1"/>
    <xf numFmtId="0" fontId="6" fillId="2" borderId="0" xfId="0" applyFont="1" applyFill="1" applyAlignment="1">
      <alignment horizontal="right"/>
    </xf>
    <xf numFmtId="164" fontId="6" fillId="2" borderId="0" xfId="0" applyNumberFormat="1" applyFont="1" applyFill="1" applyAlignment="1">
      <alignment horizontal="right"/>
    </xf>
    <xf numFmtId="0" fontId="7" fillId="0" borderId="0" xfId="0" applyFont="1" applyAlignment="1">
      <alignment horizontal="justify" vertical="top" wrapText="1"/>
    </xf>
    <xf numFmtId="0" fontId="4" fillId="3" borderId="0" xfId="0" applyFont="1" applyFill="1" applyAlignment="1">
      <alignment wrapText="1"/>
    </xf>
    <xf numFmtId="0" fontId="4" fillId="3" borderId="0" xfId="0" applyFont="1" applyFill="1" applyAlignment="1">
      <alignment horizontal="center"/>
    </xf>
    <xf numFmtId="0" fontId="4" fillId="3" borderId="0" xfId="0" applyFont="1" applyFill="1"/>
    <xf numFmtId="0" fontId="4" fillId="5" borderId="0" xfId="0" applyFont="1" applyFill="1" applyAlignment="1">
      <alignment wrapText="1"/>
    </xf>
    <xf numFmtId="0" fontId="4" fillId="5" borderId="0" xfId="0" applyFont="1" applyFill="1" applyAlignment="1">
      <alignment horizontal="center"/>
    </xf>
    <xf numFmtId="0" fontId="4" fillId="5" borderId="0" xfId="0" applyFont="1" applyFill="1"/>
    <xf numFmtId="0" fontId="1" fillId="0" borderId="0" xfId="0" applyFont="1" applyAlignment="1">
      <alignment horizontal="center" vertical="center" wrapText="1"/>
    </xf>
    <xf numFmtId="0" fontId="1" fillId="0" borderId="0" xfId="0" applyFont="1" applyAlignment="1">
      <alignment horizontal="center"/>
    </xf>
    <xf numFmtId="0" fontId="9" fillId="0" borderId="0" xfId="0" applyFont="1" applyAlignment="1">
      <alignment horizontal="center"/>
    </xf>
    <xf numFmtId="0" fontId="2" fillId="0" borderId="0" xfId="0" applyFont="1" applyAlignment="1"/>
    <xf numFmtId="0" fontId="1" fillId="0" borderId="0" xfId="0" applyFont="1" applyAlignment="1"/>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4"/>
  <sheetViews>
    <sheetView workbookViewId="0">
      <selection sqref="A1:B1"/>
    </sheetView>
  </sheetViews>
  <sheetFormatPr defaultRowHeight="12" x14ac:dyDescent="0.2"/>
  <cols>
    <col min="1" max="1" width="35.7109375" style="7" customWidth="1"/>
    <col min="2" max="2" width="53.7109375" style="7" customWidth="1"/>
    <col min="3" max="3" width="9.140625" style="7" customWidth="1"/>
    <col min="4" max="16384" width="9.140625" style="7"/>
  </cols>
  <sheetData>
    <row r="1" spans="1:2" x14ac:dyDescent="0.2">
      <c r="A1" s="38" t="s">
        <v>124</v>
      </c>
      <c r="B1" s="37"/>
    </row>
    <row r="2" spans="1:2" ht="18.75" x14ac:dyDescent="0.3">
      <c r="A2" s="39" t="s">
        <v>0</v>
      </c>
      <c r="B2" s="40"/>
    </row>
    <row r="3" spans="1:2" ht="15" x14ac:dyDescent="0.25">
      <c r="B3" s="8"/>
    </row>
    <row r="4" spans="1:2" ht="15" x14ac:dyDescent="0.25">
      <c r="B4" s="8"/>
    </row>
  </sheetData>
  <mergeCells count="2">
    <mergeCell ref="A2:B2"/>
    <mergeCell ref="A1:B1"/>
  </mergeCells>
  <pageMargins left="0.6" right="0.6"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D18"/>
  <sheetViews>
    <sheetView workbookViewId="0">
      <selection activeCell="C15" sqref="C15:C18"/>
    </sheetView>
  </sheetViews>
  <sheetFormatPr defaultRowHeight="12" x14ac:dyDescent="0.2"/>
  <cols>
    <col min="1" max="1" width="3.7109375" style="7" customWidth="1"/>
    <col min="2" max="2" width="7.7109375" style="7" customWidth="1"/>
    <col min="3" max="3" width="53.7109375" style="7" customWidth="1"/>
    <col min="4" max="4" width="24.7109375" style="7" customWidth="1"/>
    <col min="5" max="5" width="9.140625" style="7" customWidth="1"/>
    <col min="6" max="16384" width="9.140625" style="7"/>
  </cols>
  <sheetData>
    <row r="1" spans="2:4" x14ac:dyDescent="0.2">
      <c r="B1" s="38" t="s">
        <v>124</v>
      </c>
      <c r="C1" s="37"/>
      <c r="D1" s="37"/>
    </row>
    <row r="2" spans="2:4" ht="15.75" x14ac:dyDescent="0.25">
      <c r="B2" s="22"/>
      <c r="C2" s="22" t="s">
        <v>0</v>
      </c>
      <c r="D2" s="22"/>
    </row>
    <row r="4" spans="2:4" ht="15.75" x14ac:dyDescent="0.25">
      <c r="B4" s="22"/>
      <c r="C4" s="22" t="s">
        <v>117</v>
      </c>
      <c r="D4" s="22"/>
    </row>
    <row r="6" spans="2:4" x14ac:dyDescent="0.2">
      <c r="B6" s="23" t="s">
        <v>2</v>
      </c>
      <c r="C6" s="24" t="s">
        <v>3</v>
      </c>
      <c r="D6" s="25">
        <f>'1. GRAĐEVINSKO OBRTNIČKI RADOVI'!F142</f>
        <v>0</v>
      </c>
    </row>
    <row r="7" spans="2:4" x14ac:dyDescent="0.2">
      <c r="B7" s="19" t="s">
        <v>15</v>
      </c>
      <c r="C7" s="7" t="s">
        <v>16</v>
      </c>
      <c r="D7" s="18">
        <f>'1. GRAĐEVINSKO OBRTNIČKI RADOVI'!F81</f>
        <v>0</v>
      </c>
    </row>
    <row r="8" spans="2:4" x14ac:dyDescent="0.2">
      <c r="B8" s="19" t="s">
        <v>71</v>
      </c>
      <c r="C8" s="7" t="s">
        <v>72</v>
      </c>
      <c r="D8" s="18">
        <f>'1. GRAĐEVINSKO OBRTNIČKI RADOVI'!F140</f>
        <v>0</v>
      </c>
    </row>
    <row r="9" spans="2:4" ht="12.75" x14ac:dyDescent="0.2">
      <c r="B9" s="26"/>
      <c r="C9" s="27" t="s">
        <v>118</v>
      </c>
      <c r="D9" s="28">
        <f>SUM(D6)</f>
        <v>0</v>
      </c>
    </row>
    <row r="10" spans="2:4" ht="12.75" x14ac:dyDescent="0.2">
      <c r="B10" s="26"/>
      <c r="C10" s="27" t="s">
        <v>119</v>
      </c>
      <c r="D10" s="28">
        <f>ROUND(D9*25/100,2)</f>
        <v>0</v>
      </c>
    </row>
    <row r="11" spans="2:4" ht="12.75" x14ac:dyDescent="0.2">
      <c r="B11" s="26"/>
      <c r="C11" s="27" t="s">
        <v>120</v>
      </c>
      <c r="D11" s="28">
        <f>D9+D10</f>
        <v>0</v>
      </c>
    </row>
    <row r="15" spans="2:4" x14ac:dyDescent="0.2">
      <c r="C15" s="36" t="s">
        <v>122</v>
      </c>
    </row>
    <row r="16" spans="2:4" x14ac:dyDescent="0.2">
      <c r="C16" s="36"/>
    </row>
    <row r="17" spans="3:3" x14ac:dyDescent="0.2">
      <c r="C17" s="36"/>
    </row>
    <row r="18" spans="3:3" x14ac:dyDescent="0.2">
      <c r="C18" s="36" t="s">
        <v>123</v>
      </c>
    </row>
  </sheetData>
  <mergeCells count="1">
    <mergeCell ref="B1:D1"/>
  </mergeCells>
  <pageMargins left="0.6" right="0.6"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F148"/>
  <sheetViews>
    <sheetView tabSelected="1" topLeftCell="A124" zoomScaleNormal="100" zoomScaleSheetLayoutView="115" workbookViewId="0">
      <selection activeCell="B153" sqref="B153"/>
    </sheetView>
  </sheetViews>
  <sheetFormatPr defaultRowHeight="12" x14ac:dyDescent="0.2"/>
  <cols>
    <col min="1" max="1" width="9.7109375" style="7" customWidth="1"/>
    <col min="2" max="2" width="37.7109375" style="9" customWidth="1"/>
    <col min="3" max="3" width="7.7109375" style="10" customWidth="1"/>
    <col min="4" max="5" width="10.7109375" style="7" customWidth="1"/>
    <col min="6" max="6" width="12.7109375" style="7" customWidth="1"/>
    <col min="7" max="7" width="9.140625" style="7" customWidth="1"/>
    <col min="8" max="16384" width="9.140625" style="7"/>
  </cols>
  <sheetData>
    <row r="2" spans="1:6" x14ac:dyDescent="0.2">
      <c r="A2" s="38" t="s">
        <v>124</v>
      </c>
      <c r="B2" s="37"/>
      <c r="C2" s="37"/>
      <c r="D2" s="37"/>
      <c r="E2" s="37"/>
      <c r="F2" s="37"/>
    </row>
    <row r="4" spans="1:6" x14ac:dyDescent="0.2">
      <c r="A4" s="4" t="s">
        <v>2</v>
      </c>
      <c r="B4" s="30" t="s">
        <v>3</v>
      </c>
      <c r="C4" s="31"/>
      <c r="D4" s="32"/>
      <c r="E4" s="32"/>
      <c r="F4" s="32"/>
    </row>
    <row r="6" spans="1:6" x14ac:dyDescent="0.2">
      <c r="A6" s="4"/>
      <c r="B6" s="6" t="s">
        <v>1</v>
      </c>
      <c r="C6" s="5"/>
      <c r="D6" s="4"/>
      <c r="E6" s="4"/>
      <c r="F6" s="4"/>
    </row>
    <row r="8" spans="1:6" ht="288" x14ac:dyDescent="0.2">
      <c r="B8" s="11" t="s">
        <v>4</v>
      </c>
    </row>
    <row r="9" spans="1:6" ht="252" x14ac:dyDescent="0.2">
      <c r="B9" s="11" t="s">
        <v>5</v>
      </c>
    </row>
    <row r="10" spans="1:6" ht="252" x14ac:dyDescent="0.2">
      <c r="B10" s="11" t="s">
        <v>6</v>
      </c>
    </row>
    <row r="11" spans="1:6" ht="252" x14ac:dyDescent="0.2">
      <c r="B11" s="11" t="s">
        <v>7</v>
      </c>
    </row>
    <row r="12" spans="1:6" ht="60" x14ac:dyDescent="0.2">
      <c r="B12" s="11" t="s">
        <v>8</v>
      </c>
    </row>
    <row r="14" spans="1:6" ht="30" customHeight="1" x14ac:dyDescent="0.2">
      <c r="A14" s="12" t="s">
        <v>9</v>
      </c>
      <c r="B14" s="12" t="s">
        <v>10</v>
      </c>
      <c r="C14" s="12" t="s">
        <v>11</v>
      </c>
      <c r="D14" s="12" t="s">
        <v>12</v>
      </c>
      <c r="E14" s="12" t="s">
        <v>13</v>
      </c>
      <c r="F14" s="12" t="s">
        <v>14</v>
      </c>
    </row>
    <row r="16" spans="1:6" x14ac:dyDescent="0.2">
      <c r="A16" s="1" t="s">
        <v>15</v>
      </c>
      <c r="B16" s="33" t="s">
        <v>16</v>
      </c>
      <c r="C16" s="34"/>
      <c r="D16" s="35"/>
      <c r="E16" s="35"/>
      <c r="F16" s="35"/>
    </row>
    <row r="18" spans="1:6" x14ac:dyDescent="0.2">
      <c r="A18" s="1"/>
      <c r="B18" s="3" t="s">
        <v>1</v>
      </c>
      <c r="C18" s="2"/>
      <c r="D18" s="1"/>
      <c r="E18" s="1"/>
      <c r="F18" s="1"/>
    </row>
    <row r="20" spans="1:6" ht="249" customHeight="1" x14ac:dyDescent="0.2">
      <c r="B20" s="29" t="s">
        <v>121</v>
      </c>
    </row>
    <row r="21" spans="1:6" ht="12.75" x14ac:dyDescent="0.2">
      <c r="B21" s="29"/>
    </row>
    <row r="22" spans="1:6" ht="24" x14ac:dyDescent="0.2">
      <c r="A22" s="13" t="s">
        <v>17</v>
      </c>
      <c r="B22" s="14" t="s">
        <v>18</v>
      </c>
    </row>
    <row r="23" spans="1:6" ht="108" x14ac:dyDescent="0.2">
      <c r="B23" s="11" t="s">
        <v>19</v>
      </c>
    </row>
    <row r="24" spans="1:6" x14ac:dyDescent="0.2">
      <c r="B24" s="15" t="s">
        <v>20</v>
      </c>
      <c r="C24" s="10" t="s">
        <v>21</v>
      </c>
      <c r="D24" s="16">
        <v>97</v>
      </c>
      <c r="E24" s="17"/>
      <c r="F24" s="18">
        <f>ROUND(D24*E24,2)</f>
        <v>0</v>
      </c>
    </row>
    <row r="26" spans="1:6" x14ac:dyDescent="0.2">
      <c r="A26" s="13" t="s">
        <v>22</v>
      </c>
      <c r="B26" s="14" t="s">
        <v>23</v>
      </c>
    </row>
    <row r="27" spans="1:6" ht="144" x14ac:dyDescent="0.2">
      <c r="B27" s="11" t="s">
        <v>24</v>
      </c>
    </row>
    <row r="28" spans="1:6" x14ac:dyDescent="0.2">
      <c r="B28" s="15" t="s">
        <v>20</v>
      </c>
      <c r="C28" s="10" t="s">
        <v>25</v>
      </c>
      <c r="D28" s="16">
        <v>1</v>
      </c>
      <c r="E28" s="17"/>
      <c r="F28" s="18">
        <f>ROUND(D28*E28,2)</f>
        <v>0</v>
      </c>
    </row>
    <row r="30" spans="1:6" x14ac:dyDescent="0.2">
      <c r="A30" s="13" t="s">
        <v>26</v>
      </c>
      <c r="B30" s="14" t="s">
        <v>27</v>
      </c>
    </row>
    <row r="31" spans="1:6" ht="108" x14ac:dyDescent="0.2">
      <c r="B31" s="11" t="s">
        <v>28</v>
      </c>
    </row>
    <row r="32" spans="1:6" x14ac:dyDescent="0.2">
      <c r="B32" s="15" t="s">
        <v>20</v>
      </c>
      <c r="C32" s="10" t="s">
        <v>29</v>
      </c>
      <c r="D32" s="16">
        <v>2</v>
      </c>
      <c r="E32" s="17"/>
      <c r="F32" s="18">
        <f>ROUND(D32*E32,2)</f>
        <v>0</v>
      </c>
    </row>
    <row r="34" spans="1:6" x14ac:dyDescent="0.2">
      <c r="A34" s="13" t="s">
        <v>30</v>
      </c>
      <c r="B34" s="14" t="s">
        <v>31</v>
      </c>
    </row>
    <row r="35" spans="1:6" ht="144" x14ac:dyDescent="0.2">
      <c r="B35" s="11" t="s">
        <v>32</v>
      </c>
    </row>
    <row r="36" spans="1:6" x14ac:dyDescent="0.2">
      <c r="B36" s="15" t="s">
        <v>33</v>
      </c>
      <c r="C36" s="10" t="s">
        <v>34</v>
      </c>
      <c r="D36" s="16">
        <v>95.1</v>
      </c>
      <c r="E36" s="17"/>
      <c r="F36" s="18">
        <f>ROUND(D36*E36,2)</f>
        <v>0</v>
      </c>
    </row>
    <row r="38" spans="1:6" x14ac:dyDescent="0.2">
      <c r="A38" s="13" t="s">
        <v>35</v>
      </c>
      <c r="B38" s="14" t="s">
        <v>36</v>
      </c>
    </row>
    <row r="39" spans="1:6" ht="264" x14ac:dyDescent="0.2">
      <c r="B39" s="11" t="s">
        <v>37</v>
      </c>
    </row>
    <row r="40" spans="1:6" x14ac:dyDescent="0.2">
      <c r="B40" s="15" t="s">
        <v>20</v>
      </c>
      <c r="C40" s="10" t="s">
        <v>38</v>
      </c>
      <c r="D40" s="16">
        <v>115.6</v>
      </c>
      <c r="E40" s="17"/>
      <c r="F40" s="18">
        <f>ROUND(D40*E40,2)</f>
        <v>0</v>
      </c>
    </row>
    <row r="42" spans="1:6" x14ac:dyDescent="0.2">
      <c r="A42" s="13" t="s">
        <v>39</v>
      </c>
      <c r="B42" s="14" t="s">
        <v>40</v>
      </c>
    </row>
    <row r="43" spans="1:6" ht="120" x14ac:dyDescent="0.2">
      <c r="B43" s="11" t="s">
        <v>41</v>
      </c>
    </row>
    <row r="44" spans="1:6" x14ac:dyDescent="0.2">
      <c r="B44" s="15" t="s">
        <v>20</v>
      </c>
      <c r="C44" s="10" t="s">
        <v>38</v>
      </c>
      <c r="D44" s="16">
        <v>10</v>
      </c>
      <c r="E44" s="17"/>
      <c r="F44" s="18">
        <f>ROUND(D44*E44,2)</f>
        <v>0</v>
      </c>
    </row>
    <row r="46" spans="1:6" ht="24" x14ac:dyDescent="0.2">
      <c r="A46" s="13" t="s">
        <v>42</v>
      </c>
      <c r="B46" s="14" t="s">
        <v>43</v>
      </c>
    </row>
    <row r="47" spans="1:6" ht="36" x14ac:dyDescent="0.2">
      <c r="B47" s="11" t="s">
        <v>44</v>
      </c>
    </row>
    <row r="48" spans="1:6" x14ac:dyDescent="0.2">
      <c r="B48" s="15" t="s">
        <v>20</v>
      </c>
      <c r="C48" s="10" t="s">
        <v>34</v>
      </c>
      <c r="D48" s="16">
        <v>96</v>
      </c>
      <c r="E48" s="17"/>
      <c r="F48" s="18">
        <f>ROUND(D48*E48,2)</f>
        <v>0</v>
      </c>
    </row>
    <row r="50" spans="1:6" x14ac:dyDescent="0.2">
      <c r="A50" s="13" t="s">
        <v>45</v>
      </c>
      <c r="B50" s="14" t="s">
        <v>46</v>
      </c>
    </row>
    <row r="51" spans="1:6" ht="60" x14ac:dyDescent="0.2">
      <c r="B51" s="11" t="s">
        <v>47</v>
      </c>
    </row>
    <row r="52" spans="1:6" x14ac:dyDescent="0.2">
      <c r="B52" s="15" t="s">
        <v>20</v>
      </c>
      <c r="C52" s="10" t="s">
        <v>38</v>
      </c>
      <c r="D52" s="16">
        <v>15.6</v>
      </c>
      <c r="E52" s="17"/>
      <c r="F52" s="18">
        <f>ROUND(D52*E52,2)</f>
        <v>0</v>
      </c>
    </row>
    <row r="54" spans="1:6" x14ac:dyDescent="0.2">
      <c r="A54" s="13" t="s">
        <v>48</v>
      </c>
      <c r="B54" s="14" t="s">
        <v>49</v>
      </c>
    </row>
    <row r="55" spans="1:6" ht="60" x14ac:dyDescent="0.2">
      <c r="B55" s="11" t="s">
        <v>50</v>
      </c>
    </row>
    <row r="56" spans="1:6" x14ac:dyDescent="0.2">
      <c r="B56" s="15" t="s">
        <v>20</v>
      </c>
      <c r="C56" s="10" t="s">
        <v>38</v>
      </c>
      <c r="D56" s="16">
        <v>26</v>
      </c>
      <c r="E56" s="17"/>
      <c r="F56" s="18">
        <f>ROUND(D56*E56,2)</f>
        <v>0</v>
      </c>
    </row>
    <row r="58" spans="1:6" x14ac:dyDescent="0.2">
      <c r="A58" s="13" t="s">
        <v>51</v>
      </c>
      <c r="B58" s="14" t="s">
        <v>52</v>
      </c>
    </row>
    <row r="59" spans="1:6" ht="144" x14ac:dyDescent="0.2">
      <c r="B59" s="11" t="s">
        <v>53</v>
      </c>
    </row>
    <row r="60" spans="1:6" x14ac:dyDescent="0.2">
      <c r="B60" s="15" t="s">
        <v>20</v>
      </c>
      <c r="C60" s="10" t="s">
        <v>38</v>
      </c>
      <c r="D60" s="16">
        <v>41.6</v>
      </c>
      <c r="E60" s="17"/>
      <c r="F60" s="18">
        <f>ROUND(D60*E60,2)</f>
        <v>0</v>
      </c>
    </row>
    <row r="62" spans="1:6" x14ac:dyDescent="0.2">
      <c r="A62" s="13" t="s">
        <v>54</v>
      </c>
      <c r="B62" s="14" t="s">
        <v>55</v>
      </c>
    </row>
    <row r="63" spans="1:6" ht="276" x14ac:dyDescent="0.2">
      <c r="B63" s="11" t="s">
        <v>56</v>
      </c>
    </row>
    <row r="64" spans="1:6" ht="84" x14ac:dyDescent="0.2">
      <c r="B64" s="11" t="s">
        <v>57</v>
      </c>
    </row>
    <row r="65" spans="1:6" x14ac:dyDescent="0.2">
      <c r="B65" s="15" t="s">
        <v>58</v>
      </c>
      <c r="C65" s="10" t="s">
        <v>21</v>
      </c>
      <c r="D65" s="16">
        <v>125</v>
      </c>
      <c r="E65" s="17"/>
      <c r="F65" s="18">
        <f>ROUND(D65*E65,2)</f>
        <v>0</v>
      </c>
    </row>
    <row r="67" spans="1:6" x14ac:dyDescent="0.2">
      <c r="A67" s="13" t="s">
        <v>59</v>
      </c>
      <c r="B67" s="14" t="s">
        <v>60</v>
      </c>
    </row>
    <row r="68" spans="1:6" ht="276" x14ac:dyDescent="0.2">
      <c r="B68" s="11" t="s">
        <v>61</v>
      </c>
    </row>
    <row r="69" spans="1:6" x14ac:dyDescent="0.2">
      <c r="B69" s="15" t="s">
        <v>60</v>
      </c>
      <c r="C69" s="10" t="s">
        <v>21</v>
      </c>
      <c r="D69" s="16">
        <v>15</v>
      </c>
      <c r="E69" s="17"/>
      <c r="F69" s="18">
        <f>ROUND(D69*E69,2)</f>
        <v>0</v>
      </c>
    </row>
    <row r="70" spans="1:6" ht="84" x14ac:dyDescent="0.2">
      <c r="B70" s="15" t="s">
        <v>62</v>
      </c>
      <c r="C70" s="10" t="s">
        <v>21</v>
      </c>
      <c r="D70" s="16">
        <v>15</v>
      </c>
      <c r="E70" s="17"/>
      <c r="F70" s="18">
        <f>ROUND(D70*E70,2)</f>
        <v>0</v>
      </c>
    </row>
    <row r="71" spans="1:6" x14ac:dyDescent="0.2">
      <c r="E71" s="19" t="s">
        <v>63</v>
      </c>
      <c r="F71" s="18">
        <f>SUM(F69:F70)</f>
        <v>0</v>
      </c>
    </row>
    <row r="73" spans="1:6" x14ac:dyDescent="0.2">
      <c r="A73" s="13" t="s">
        <v>64</v>
      </c>
      <c r="B73" s="14" t="s">
        <v>65</v>
      </c>
    </row>
    <row r="74" spans="1:6" ht="84" x14ac:dyDescent="0.2">
      <c r="B74" s="11" t="s">
        <v>66</v>
      </c>
    </row>
    <row r="75" spans="1:6" x14ac:dyDescent="0.2">
      <c r="B75" s="15" t="s">
        <v>20</v>
      </c>
      <c r="C75" s="10" t="s">
        <v>25</v>
      </c>
      <c r="D75" s="16">
        <v>1</v>
      </c>
      <c r="E75" s="17"/>
      <c r="F75" s="18">
        <f>ROUND(D75*E75,2)</f>
        <v>0</v>
      </c>
    </row>
    <row r="77" spans="1:6" x14ac:dyDescent="0.2">
      <c r="A77" s="13" t="s">
        <v>67</v>
      </c>
      <c r="B77" s="14" t="s">
        <v>68</v>
      </c>
    </row>
    <row r="78" spans="1:6" ht="168" x14ac:dyDescent="0.2">
      <c r="B78" s="11" t="s">
        <v>69</v>
      </c>
    </row>
    <row r="79" spans="1:6" x14ac:dyDescent="0.2">
      <c r="B79" s="15" t="s">
        <v>20</v>
      </c>
      <c r="C79" s="10" t="s">
        <v>34</v>
      </c>
      <c r="D79" s="16">
        <v>88</v>
      </c>
      <c r="E79" s="17"/>
      <c r="F79" s="18">
        <f>ROUND(D79*E79,2)</f>
        <v>0</v>
      </c>
    </row>
    <row r="81" spans="1:6" x14ac:dyDescent="0.2">
      <c r="A81" s="1" t="s">
        <v>15</v>
      </c>
      <c r="B81" s="33" t="s">
        <v>70</v>
      </c>
      <c r="C81" s="34"/>
      <c r="D81" s="35"/>
      <c r="E81" s="35"/>
      <c r="F81" s="20">
        <f>SUM(F24,F28,F32,F36,F40,F44,F48,F52,F56,F60,F65,F71,F75,F79)</f>
        <v>0</v>
      </c>
    </row>
    <row r="83" spans="1:6" x14ac:dyDescent="0.2">
      <c r="A83" s="1" t="s">
        <v>71</v>
      </c>
      <c r="B83" s="33" t="s">
        <v>72</v>
      </c>
      <c r="C83" s="34"/>
      <c r="D83" s="35"/>
      <c r="E83" s="35"/>
      <c r="F83" s="35"/>
    </row>
    <row r="85" spans="1:6" x14ac:dyDescent="0.2">
      <c r="A85" s="13" t="s">
        <v>73</v>
      </c>
      <c r="B85" s="14" t="s">
        <v>74</v>
      </c>
    </row>
    <row r="86" spans="1:6" ht="84" x14ac:dyDescent="0.2">
      <c r="B86" s="11" t="s">
        <v>75</v>
      </c>
    </row>
    <row r="87" spans="1:6" x14ac:dyDescent="0.2">
      <c r="B87" s="15" t="s">
        <v>20</v>
      </c>
      <c r="C87" s="10" t="s">
        <v>25</v>
      </c>
      <c r="D87" s="16">
        <v>1</v>
      </c>
      <c r="E87" s="17"/>
      <c r="F87" s="18">
        <f>ROUND(D87*E87,2)</f>
        <v>0</v>
      </c>
    </row>
    <row r="89" spans="1:6" x14ac:dyDescent="0.2">
      <c r="A89" s="13" t="s">
        <v>76</v>
      </c>
      <c r="B89" s="14" t="s">
        <v>77</v>
      </c>
    </row>
    <row r="90" spans="1:6" ht="156" x14ac:dyDescent="0.2">
      <c r="B90" s="11" t="s">
        <v>78</v>
      </c>
    </row>
    <row r="91" spans="1:6" x14ac:dyDescent="0.2">
      <c r="B91" s="15" t="s">
        <v>33</v>
      </c>
      <c r="C91" s="10" t="s">
        <v>29</v>
      </c>
      <c r="D91" s="16">
        <v>1</v>
      </c>
      <c r="E91" s="17"/>
      <c r="F91" s="18">
        <f>ROUND(D91*E91,2)</f>
        <v>0</v>
      </c>
    </row>
    <row r="92" spans="1:6" x14ac:dyDescent="0.2">
      <c r="B92" s="15" t="s">
        <v>79</v>
      </c>
      <c r="C92" s="10" t="s">
        <v>29</v>
      </c>
      <c r="D92" s="16">
        <v>1</v>
      </c>
      <c r="E92" s="17"/>
      <c r="F92" s="18">
        <f>ROUND(D92*E92,2)</f>
        <v>0</v>
      </c>
    </row>
    <row r="93" spans="1:6" x14ac:dyDescent="0.2">
      <c r="E93" s="19" t="s">
        <v>63</v>
      </c>
      <c r="F93" s="18">
        <f>SUM(F91:F92)</f>
        <v>0</v>
      </c>
    </row>
    <row r="95" spans="1:6" x14ac:dyDescent="0.2">
      <c r="A95" s="13" t="s">
        <v>80</v>
      </c>
      <c r="B95" s="14" t="s">
        <v>81</v>
      </c>
    </row>
    <row r="96" spans="1:6" ht="96" x14ac:dyDescent="0.2">
      <c r="B96" s="11" t="s">
        <v>82</v>
      </c>
    </row>
    <row r="97" spans="1:6" x14ac:dyDescent="0.2">
      <c r="B97" s="15" t="s">
        <v>20</v>
      </c>
      <c r="C97" s="10" t="s">
        <v>34</v>
      </c>
      <c r="D97" s="16">
        <v>75</v>
      </c>
      <c r="E97" s="17"/>
      <c r="F97" s="18">
        <f>ROUND(D97*E97,2)</f>
        <v>0</v>
      </c>
    </row>
    <row r="99" spans="1:6" x14ac:dyDescent="0.2">
      <c r="A99" s="13" t="s">
        <v>83</v>
      </c>
      <c r="B99" s="14" t="s">
        <v>84</v>
      </c>
    </row>
    <row r="100" spans="1:6" ht="144" x14ac:dyDescent="0.2">
      <c r="B100" s="11" t="s">
        <v>85</v>
      </c>
    </row>
    <row r="101" spans="1:6" x14ac:dyDescent="0.2">
      <c r="B101" s="15" t="s">
        <v>20</v>
      </c>
      <c r="C101" s="10" t="s">
        <v>25</v>
      </c>
      <c r="D101" s="16">
        <v>1</v>
      </c>
      <c r="E101" s="17"/>
      <c r="F101" s="18">
        <f>ROUND(D101*E101,2)</f>
        <v>0</v>
      </c>
    </row>
    <row r="103" spans="1:6" ht="24" x14ac:dyDescent="0.2">
      <c r="A103" s="13" t="s">
        <v>86</v>
      </c>
      <c r="B103" s="14" t="s">
        <v>87</v>
      </c>
    </row>
    <row r="104" spans="1:6" ht="84" x14ac:dyDescent="0.2">
      <c r="B104" s="11" t="s">
        <v>88</v>
      </c>
    </row>
    <row r="105" spans="1:6" x14ac:dyDescent="0.2">
      <c r="B105" s="15" t="s">
        <v>20</v>
      </c>
      <c r="C105" s="10" t="s">
        <v>29</v>
      </c>
      <c r="D105" s="16">
        <v>10</v>
      </c>
      <c r="E105" s="17"/>
      <c r="F105" s="18">
        <f>ROUND(D105*E105,2)</f>
        <v>0</v>
      </c>
    </row>
    <row r="107" spans="1:6" x14ac:dyDescent="0.2">
      <c r="A107" s="13" t="s">
        <v>89</v>
      </c>
      <c r="B107" s="14" t="s">
        <v>90</v>
      </c>
    </row>
    <row r="108" spans="1:6" ht="120" x14ac:dyDescent="0.2">
      <c r="B108" s="11" t="s">
        <v>91</v>
      </c>
    </row>
    <row r="109" spans="1:6" x14ac:dyDescent="0.2">
      <c r="B109" s="15" t="s">
        <v>92</v>
      </c>
      <c r="C109" s="10" t="s">
        <v>29</v>
      </c>
      <c r="D109" s="16">
        <v>2</v>
      </c>
      <c r="E109" s="17"/>
      <c r="F109" s="18">
        <f>ROUND(D109*E109,2)</f>
        <v>0</v>
      </c>
    </row>
    <row r="111" spans="1:6" x14ac:dyDescent="0.2">
      <c r="A111" s="13" t="s">
        <v>93</v>
      </c>
      <c r="B111" s="14" t="s">
        <v>94</v>
      </c>
    </row>
    <row r="112" spans="1:6" ht="120" x14ac:dyDescent="0.2">
      <c r="B112" s="11" t="s">
        <v>95</v>
      </c>
    </row>
    <row r="113" spans="1:6" x14ac:dyDescent="0.2">
      <c r="B113" s="15" t="s">
        <v>20</v>
      </c>
      <c r="C113" s="10" t="s">
        <v>29</v>
      </c>
      <c r="D113" s="16">
        <v>4</v>
      </c>
      <c r="E113" s="17"/>
      <c r="F113" s="18">
        <f>ROUND(D113*E113,2)</f>
        <v>0</v>
      </c>
    </row>
    <row r="115" spans="1:6" ht="24" x14ac:dyDescent="0.2">
      <c r="A115" s="13" t="s">
        <v>96</v>
      </c>
      <c r="B115" s="14" t="s">
        <v>97</v>
      </c>
    </row>
    <row r="116" spans="1:6" ht="96" x14ac:dyDescent="0.2">
      <c r="B116" s="11" t="s">
        <v>98</v>
      </c>
    </row>
    <row r="117" spans="1:6" x14ac:dyDescent="0.2">
      <c r="B117" s="15" t="s">
        <v>20</v>
      </c>
      <c r="C117" s="10" t="s">
        <v>34</v>
      </c>
      <c r="D117" s="16">
        <v>75</v>
      </c>
      <c r="E117" s="17"/>
      <c r="F117" s="18">
        <f>ROUND(D117*E117,2)</f>
        <v>0</v>
      </c>
    </row>
    <row r="119" spans="1:6" x14ac:dyDescent="0.2">
      <c r="A119" s="13" t="s">
        <v>99</v>
      </c>
      <c r="B119" s="14" t="s">
        <v>100</v>
      </c>
    </row>
    <row r="120" spans="1:6" ht="168" x14ac:dyDescent="0.2">
      <c r="B120" s="11" t="s">
        <v>101</v>
      </c>
    </row>
    <row r="121" spans="1:6" x14ac:dyDescent="0.2">
      <c r="B121" s="15" t="s">
        <v>20</v>
      </c>
      <c r="C121" s="10" t="s">
        <v>38</v>
      </c>
      <c r="D121" s="16">
        <v>33.75</v>
      </c>
      <c r="E121" s="17"/>
      <c r="F121" s="18">
        <f>ROUND(D121*E121,2)</f>
        <v>0</v>
      </c>
    </row>
    <row r="123" spans="1:6" x14ac:dyDescent="0.2">
      <c r="A123" s="13" t="s">
        <v>102</v>
      </c>
      <c r="B123" s="14" t="s">
        <v>103</v>
      </c>
    </row>
    <row r="124" spans="1:6" ht="156" x14ac:dyDescent="0.2">
      <c r="B124" s="11" t="s">
        <v>104</v>
      </c>
    </row>
    <row r="125" spans="1:6" x14ac:dyDescent="0.2">
      <c r="B125" s="15" t="s">
        <v>20</v>
      </c>
      <c r="C125" s="10" t="s">
        <v>34</v>
      </c>
      <c r="D125" s="16">
        <v>75</v>
      </c>
      <c r="E125" s="17"/>
      <c r="F125" s="18">
        <f>ROUND(D125*E125,2)</f>
        <v>0</v>
      </c>
    </row>
    <row r="127" spans="1:6" ht="36" x14ac:dyDescent="0.2">
      <c r="A127" s="13" t="s">
        <v>105</v>
      </c>
      <c r="B127" s="14" t="s">
        <v>106</v>
      </c>
    </row>
    <row r="128" spans="1:6" ht="192" x14ac:dyDescent="0.2">
      <c r="B128" s="11" t="s">
        <v>107</v>
      </c>
    </row>
    <row r="129" spans="1:6" x14ac:dyDescent="0.2">
      <c r="B129" s="15" t="s">
        <v>20</v>
      </c>
      <c r="C129" s="10" t="s">
        <v>34</v>
      </c>
      <c r="D129" s="16">
        <v>75</v>
      </c>
      <c r="E129" s="17"/>
      <c r="F129" s="18">
        <f>ROUND(D129*E129,2)</f>
        <v>0</v>
      </c>
    </row>
    <row r="131" spans="1:6" x14ac:dyDescent="0.2">
      <c r="A131" s="13" t="s">
        <v>108</v>
      </c>
      <c r="B131" s="14" t="s">
        <v>109</v>
      </c>
    </row>
    <row r="132" spans="1:6" ht="84" x14ac:dyDescent="0.2">
      <c r="B132" s="11" t="s">
        <v>110</v>
      </c>
    </row>
    <row r="133" spans="1:6" x14ac:dyDescent="0.2">
      <c r="B133" s="15" t="s">
        <v>20</v>
      </c>
      <c r="C133" s="10" t="s">
        <v>38</v>
      </c>
      <c r="D133" s="16">
        <v>22.5</v>
      </c>
      <c r="E133" s="17"/>
      <c r="F133" s="18">
        <f>ROUND(D133*E133,2)</f>
        <v>0</v>
      </c>
    </row>
    <row r="135" spans="1:6" x14ac:dyDescent="0.2">
      <c r="A135" s="13" t="s">
        <v>111</v>
      </c>
      <c r="B135" s="14" t="s">
        <v>112</v>
      </c>
    </row>
    <row r="136" spans="1:6" ht="276" x14ac:dyDescent="0.2">
      <c r="B136" s="11" t="s">
        <v>113</v>
      </c>
    </row>
    <row r="137" spans="1:6" ht="36" x14ac:dyDescent="0.2">
      <c r="B137" s="11" t="s">
        <v>114</v>
      </c>
    </row>
    <row r="138" spans="1:6" x14ac:dyDescent="0.2">
      <c r="B138" s="15" t="s">
        <v>20</v>
      </c>
      <c r="C138" s="10" t="s">
        <v>21</v>
      </c>
      <c r="D138" s="16">
        <v>35</v>
      </c>
      <c r="E138" s="17"/>
      <c r="F138" s="18">
        <f>ROUND(D138*E138,2)</f>
        <v>0</v>
      </c>
    </row>
    <row r="140" spans="1:6" x14ac:dyDescent="0.2">
      <c r="A140" s="1" t="s">
        <v>71</v>
      </c>
      <c r="B140" s="33" t="s">
        <v>115</v>
      </c>
      <c r="C140" s="34"/>
      <c r="D140" s="35"/>
      <c r="E140" s="35"/>
      <c r="F140" s="20">
        <f>SUM(F87,F93,F97,F101,F105,F109,F113,F117,F121,F125,F129,F133,F138)</f>
        <v>0</v>
      </c>
    </row>
    <row r="142" spans="1:6" x14ac:dyDescent="0.2">
      <c r="A142" s="4" t="s">
        <v>2</v>
      </c>
      <c r="B142" s="30" t="s">
        <v>116</v>
      </c>
      <c r="C142" s="31"/>
      <c r="D142" s="32"/>
      <c r="E142" s="32"/>
      <c r="F142" s="21">
        <f>SUM(F81,F140)</f>
        <v>0</v>
      </c>
    </row>
    <row r="145" spans="2:2" x14ac:dyDescent="0.2">
      <c r="B145" s="36" t="s">
        <v>122</v>
      </c>
    </row>
    <row r="146" spans="2:2" x14ac:dyDescent="0.2">
      <c r="B146" s="36"/>
    </row>
    <row r="147" spans="2:2" x14ac:dyDescent="0.2">
      <c r="B147" s="36"/>
    </row>
    <row r="148" spans="2:2" x14ac:dyDescent="0.2">
      <c r="B148" s="36" t="s">
        <v>123</v>
      </c>
    </row>
  </sheetData>
  <mergeCells count="7">
    <mergeCell ref="A2:F2"/>
    <mergeCell ref="B142:E142"/>
    <mergeCell ref="B4:F4"/>
    <mergeCell ref="B16:F16"/>
    <mergeCell ref="B81:E81"/>
    <mergeCell ref="B83:F83"/>
    <mergeCell ref="B140:E140"/>
  </mergeCells>
  <pageMargins left="0.6" right="0.6" top="0.75" bottom="0.75" header="0.3" footer="0.3"/>
  <pageSetup paperSize="9" orientation="portrait" r:id="rId1"/>
  <rowBreaks count="8" manualBreakCount="8">
    <brk id="15" max="16383" man="1"/>
    <brk id="29" max="16383" man="1"/>
    <brk id="41" max="16383" man="1"/>
    <brk id="61" max="16383" man="1"/>
    <brk id="88" max="16383" man="1"/>
    <brk id="106" max="16383" man="1"/>
    <brk id="122" max="16383" man="1"/>
    <brk id="13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3</vt:i4>
      </vt:variant>
      <vt:variant>
        <vt:lpstr>Imenovani rasponi</vt:lpstr>
      </vt:variant>
      <vt:variant>
        <vt:i4>1</vt:i4>
      </vt:variant>
    </vt:vector>
  </HeadingPairs>
  <TitlesOfParts>
    <vt:vector size="4" baseType="lpstr">
      <vt:lpstr>NASLOVNICA</vt:lpstr>
      <vt:lpstr>REKAPITULACIJA</vt:lpstr>
      <vt:lpstr>1. GRAĐEVINSKO OBRTNIČKI RADOVI</vt:lpstr>
      <vt:lpstr>'1. GRAĐEVINSKO OBRTNIČKI RADOVI'!Ispis_naslova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Jasmina Horvatović</cp:lastModifiedBy>
  <cp:lastPrinted>2025-04-10T10:33:14Z</cp:lastPrinted>
  <dcterms:created xsi:type="dcterms:W3CDTF">2025-04-08T13:04:04Z</dcterms:created>
  <dcterms:modified xsi:type="dcterms:W3CDTF">2025-04-10T10:35:37Z</dcterms:modified>
</cp:coreProperties>
</file>