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hojasmina\Desktop\JEDNOSTAVNA NABAVA\2025\OŠ SLAVONSKI ŠAMAC\ZAVRŠNI RADOVI\POZIV NA DOSTAVU PONUDA\"/>
    </mc:Choice>
  </mc:AlternateContent>
  <xr:revisionPtr revIDLastSave="0" documentId="13_ncr:1_{BC63BCD5-CE25-45DA-A7D3-BD43E74AC5C6}" xr6:coauthVersionLast="47" xr6:coauthVersionMax="47" xr10:uidLastSave="{00000000-0000-0000-0000-000000000000}"/>
  <bookViews>
    <workbookView xWindow="-120" yWindow="-120" windowWidth="29040" windowHeight="15840" activeTab="3" xr2:uid="{00000000-000D-0000-FFFF-FFFF00000000}"/>
  </bookViews>
  <sheets>
    <sheet name="NASLOVNICA" sheetId="1" r:id="rId1"/>
    <sheet name="REKAPITULACIJA" sheetId="5" r:id="rId2"/>
    <sheet name="OPĆI UVJETI" sheetId="3" r:id="rId3"/>
    <sheet name="1. GRAĐEVINSKO OBRTNIČKI RADOVI" sheetId="4" r:id="rId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45" i="4" l="1"/>
  <c r="F141" i="4"/>
  <c r="F137" i="4"/>
  <c r="F133" i="4"/>
  <c r="F129" i="4"/>
  <c r="F125" i="4"/>
  <c r="F121" i="4"/>
  <c r="F117" i="4"/>
  <c r="F113" i="4"/>
  <c r="F109" i="4"/>
  <c r="F105" i="4"/>
  <c r="F101" i="4"/>
  <c r="F97" i="4"/>
  <c r="F93" i="4"/>
  <c r="F84" i="4"/>
  <c r="F79" i="4"/>
  <c r="F78" i="4"/>
  <c r="F74" i="4"/>
  <c r="F70" i="4"/>
  <c r="F65" i="4"/>
  <c r="F64" i="4"/>
  <c r="F66" i="4" s="1"/>
  <c r="F60" i="4"/>
  <c r="F56" i="4"/>
  <c r="F52" i="4"/>
  <c r="F48" i="4"/>
  <c r="F44" i="4"/>
  <c r="F40" i="4"/>
  <c r="F36" i="4"/>
  <c r="F32" i="4"/>
  <c r="F28" i="4"/>
  <c r="F24" i="4"/>
  <c r="F80" i="4" l="1"/>
  <c r="F86" i="4" s="1"/>
  <c r="D7" i="5" s="1"/>
  <c r="F147" i="4"/>
  <c r="D8" i="5" s="1"/>
  <c r="F149" i="4" l="1"/>
  <c r="D6" i="5" s="1"/>
  <c r="D9" i="5" s="1"/>
  <c r="D10" i="5" s="1"/>
  <c r="D11" i="5" s="1"/>
</calcChain>
</file>

<file path=xl/sharedStrings.xml><?xml version="1.0" encoding="utf-8"?>
<sst xmlns="http://schemas.openxmlformats.org/spreadsheetml/2006/main" count="197" uniqueCount="132">
  <si>
    <t>Završni radovi u OSNOVNOJ ŠKOLI JOSIP KOZARAC SLAVONSKI ŠAMAC</t>
  </si>
  <si>
    <t>REKAPITULACIJA</t>
  </si>
  <si>
    <t>1.</t>
  </si>
  <si>
    <t>GRAĐEVINSKO OBRTNIČKI RADOVI</t>
  </si>
  <si>
    <t>1.1.</t>
  </si>
  <si>
    <t>RUŠENJA I DEMONTAŽE</t>
  </si>
  <si>
    <t>1.2.</t>
  </si>
  <si>
    <t>RADOVI NA ADAPTACIJI</t>
  </si>
  <si>
    <t>UKUPNO</t>
  </si>
  <si>
    <t>PDV (25%)</t>
  </si>
  <si>
    <t>SVEUKUPNO</t>
  </si>
  <si>
    <t>Potpis i pečat odgovorne osobe</t>
  </si>
  <si>
    <t>M.P.</t>
  </si>
  <si>
    <t>OPĆI UVJETI</t>
  </si>
  <si>
    <t>OPĆI TEHNIČKI UVJETI ZA KALKULACIJE I IZVOĐENJE SVIH RADOVA OBUHVAĆENIH OVIM TROŠKOVNIKOM
Sve odredbe ovih uvjeta smatraju se sastavnim dijelom opisa svake pojedine stavke ovog troškovnika.
Opći uvjeti na početku pojedinih grupa radova odnose se na sve stavke radova te grupe, osim ako u opisu stavke nije drugačije opisano. Ukoliko materijal u pojedinim stavkama nije naznačen ili nije dovoljno jasno preciziran u pogledu kvalitete, izvođač je dužan upotrijebiti samo prvoklasan materijal.
Prije unošenja cijena ponuđač je dužan detaljno se upoznati s projektnim elaboratom i lokacijom objekta radi dobivanja potpunog uvida u veličinu i vrstu glavnih i pripremnih radova.
Svi radovi obuhvaćeni ovim troškovnikom predviđeni su kao potpuno gotovi, sa svim potrebnim pripremnim i završnim radovima.
Jediničnom cijenom za svaki rad predviđen ovim</t>
  </si>
  <si>
    <t>troškovnikom obuhvaćeno je: potpuno dovršenje sa svim predradnjama, transportom i ostalim radnim operacijama sav rad, alat, materijal, amortizacija i svi ostali troškovi koji se odnose na ovaj objekt troškovi i takse privremenih priključaka potrebnih instalacija sve potrebne pokretne i nepokretne radne, transportne i pomoćne skele, sa izradom, postavljanjem, skidanjem i odvozom. Isto važi za privremene pomoćne objekte (kancelarije, priručna skladišta i sl.) i normalni rastur i otpatke materijala čišćenje i održavanje objekta koji je u gradnji i gradilišta za sve vrijeme gradnje osiguranje gradilišta te neometanog prolaza i saobraćaja sve higijensko-tehničke zaštitne mjere za sve zaposlene radnike
Po završetku svih radova na zgradi izvođač je dužan ukloniti privremene objekte, očistiti gradilište i sva ostala prekopavanja dovesti u prvobitno stanje, zatim da o svom trošku,</t>
  </si>
  <si>
    <t>odgovarajućim sredstvima čišćenjem, pranjem i sl. dovede cijeli objekt sa instalacijama u potpuno čisto i ispravno stanje i da ih u tom stanju održava do predaje na korištenje.
Čišćenja u toku izgradnje objekta, kao i završno čišćenje ulaze u cijenu radova. Sav otpadni materijal od čišćenja mora se odvesti sa gradilišta na deponiju.
Obračun količina radova vrši se na način opisan u svakoj poziciji ovog troškovnika, predviđen za taj rad u prosječnim građevinskim i obrtničkim normama.
Niti jedan rad ne može se dva puta platiti, ukoliko nije dva puta rađen bez krivice izvođača, što se utvrđuje arbitražno, a na zahtjev jedne strane.
Sve obveze i izdatke, te troškove po odredbama ovih uvjeta dužan je izvođač ukalkulirati u ponuđene cijene za sve radove na objektu i ne može zahtijevati da se ti radovi posebno</t>
  </si>
  <si>
    <t>naplaćuju.
Izvođač je obavezan prije nuđenja radova izvršiti obilazak gradilišta te razjasniti eventualne nejasnoće.
OPĆI UVJETI IZVOĐENJA
Prilikom čišćenja ili rušenja postojeće konstrukcije izvođač se mora u potpunosti pridržavati Pravilnika o zaštiti na radu u građevinarstvu. Posebnu pažnju posvetiti izradi i postavi podupirača, tako da se ne ugrožavaju dijelovi zidova koji će se sanirati i uključili u konstruktivni sistem građevine.
Rušenja i demontaže mogu započeti tek nakon izvršenih svih potrebnih priprema. Površina zidova koje se prema projektu rekonstruiraju moraju se prije demontaže obilježiti i to uspostavom sistema obilježavanja lokacije zida, pojedinih redova i redoslijeda kamenih blokova u redu. Voditi računa da se rušenja izvrše sa što manje prašine, pa je potrebno dijelove koji se</t>
  </si>
  <si>
    <t>ruše politi vodom.
Prilikom rušenja i demontaže potrebno je organizirati i nadzor od strane ovlaštenog inženjera, te se u svemu pridržavati uputa projektanta.</t>
  </si>
  <si>
    <t>RB</t>
  </si>
  <si>
    <t>STAVKA</t>
  </si>
  <si>
    <t>JEDINICA MJERE</t>
  </si>
  <si>
    <t>KOLIČINA</t>
  </si>
  <si>
    <t>JEDINIČNA CIJENA</t>
  </si>
  <si>
    <t>UKUPNA CIJENA</t>
  </si>
  <si>
    <t>Napomena:
prilikom izvođenja radova potrebno voditi računa o načinu uklanjanja i odvoza šute sa gradilišta.
Svu šutu i otpad je potrebno ručno iznositi iz učionica kroz glavni hodnik, jer se postojeći prozori ne mogu otvoriti za tu namjenu.
Ove radove uobziriti prilikom nuđenja stavki.
Šutu je potrebno ručno odvoziti sa kolicima na udaljenost cca 100 m, do utovara u vozilo.</t>
  </si>
  <si>
    <t>1.1.1.</t>
  </si>
  <si>
    <t>Postavljanje zaštite prilikom izvođenja radova</t>
  </si>
  <si>
    <t>Postavljanje svih potrebnih zaštita kojima će se spriječiti oštećenje elemenata zgrade i kojima će se spriječiti širenje prašine po objektu prilikom izvođenja radova. Stavkom je obuhvaćena izrada zaštite od polietilenske folije odgovarajuće debljine. Obračun po kompletu izvedenih radova.</t>
  </si>
  <si>
    <t/>
  </si>
  <si>
    <t>komplet</t>
  </si>
  <si>
    <t>1.1.2.</t>
  </si>
  <si>
    <t>Iznošenje stvari i opreme iz prostorija</t>
  </si>
  <si>
    <t>Iznošenje postojećih elemenata namještaja iz postojećeih učionica. Stavka podrazumijeva iznošenje postojeće opreme i namještaja iz prostorija u kojima će se izvoditi radovi rekonstrukcije (školske klupe, stolice, ormari i sl.). Stavkom je obuhvaćeno iznošenje i odvoz u prostore unutar kruga škole koje odredi korisnik, te ponovno vraćanje u učionice nakon završetka radova. Obračun po kompletu izvedenih radova.
Napomena: iznošenje namještaja iz 5 učionica.</t>
  </si>
  <si>
    <t>1.1.3.</t>
  </si>
  <si>
    <t>Demontaža zidnih odbojnika</t>
  </si>
  <si>
    <t>Demontaža postojećih drvenih zidnih odbojnika. Stavka uključuje odvoz šute, demontiranih odbojnika na za to ovlaštenu deponiju udaljenosti do 10 km. U cijenu uključiti sav potreban rad i sredstva za rad te sve mjere osiguranja.
Obračun po m1 demontiranog odbojnika.</t>
  </si>
  <si>
    <t>m</t>
  </si>
  <si>
    <t>1.1.4.</t>
  </si>
  <si>
    <t>Demontaža postojećeg radijatora - aluminijski</t>
  </si>
  <si>
    <t>Demontaža aluminijskih radijatora sa cijevnom instalacijom u kompletu sa čepovima, brtvama, redukcijama, te pričvrsnicama i konzolama, te ovjesnim materijalom i cijevima. Odvajanje ventila i prigušnica, čepova i rozeta od radijatora. Demontirani radijatori se odvoze na pranje i čišćenje te se nakon bojenja zidova vraćaju na prvobitnu poziciju. Ukupno se demontira 20 aluminijska radijatora.
Napomena: Prije demontaže radijatora potrebno ispustiti vodu iz sustava, nakon montaže radijatora izvršiti tlačnu probu, balansiranje sustava i puštanje u rad. Postojeći cijevni razvod se zadržava</t>
  </si>
  <si>
    <t>aluminijski radijator</t>
  </si>
  <si>
    <t>komad</t>
  </si>
  <si>
    <t>1.1.5.</t>
  </si>
  <si>
    <t>Demontaža postojeće stolarije</t>
  </si>
  <si>
    <t>Demontaža postojećih unutarnjih drvenih vrata komplet sa dovratnikom i podnim pragom u prostorijama. Stavka uključuje odvoz šute, demontiranih vrata na za to ovlaštenu deponiju udaljenosti do 10 km. U cijenu uključiti sav potreban rad i sredstva za rad te sve mjere osiguranja. Obračun po komadu demontiranih vrata.</t>
  </si>
  <si>
    <t>a) veličina do 3 m2</t>
  </si>
  <si>
    <t>1.1.6.</t>
  </si>
  <si>
    <t>Ručno skidanje postojećih zidnih pločica</t>
  </si>
  <si>
    <t>Ručno skidanje dotrajalih zidnih keramičkih pločica unutar ućionice i kabineta, sa utovarom u kamion, transportom i istovarom na deponiju udaljenu do 10 km. Postojeće keramičke pločice dimenzija 15×15 cm. Obračun po m2 skinutih pločica.
Napomena: Pločice su postavljene do visine cca 1,60 m u učionici.</t>
  </si>
  <si>
    <t>m²</t>
  </si>
  <si>
    <t>1.1.7.</t>
  </si>
  <si>
    <t>Ručno skidanje postojećih podnih pločica</t>
  </si>
  <si>
    <t>Ručno skidanje dotrajalih podnih keramičkih pločica u sanitarnom čvoru, sa utovarom u kamion, transportom i istovarom na deponiju udaljenu do 10 km. Postojeće keramičke pločice dimenzija 10×20 cm. Obračun po m2 skinutih pločica.</t>
  </si>
  <si>
    <t>1.1.8.</t>
  </si>
  <si>
    <t>Demontaža sitnih elemenata u učionici i kabinetu</t>
  </si>
  <si>
    <t>Demontaža sitnih elemenata u učionici koji su postavljeni na zidove (ogledalo, držač sapuna, dozatori i sl.). Stavka obuhvaća sav potreban rad i sredstva za rad te odvoz šute na deponiju udaljenosti do 10 km. Obračun po komadu stvarno demontiranih elemenata.</t>
  </si>
  <si>
    <t>1.1.9.</t>
  </si>
  <si>
    <t>Demontaža postojećih sanitarija-umivaonik</t>
  </si>
  <si>
    <t>Demontaža sanitarija - umivaonik, armature, sa zatvaranjem vode. Stavka obuhvaća sav potreban rad i sredstva za rad te odvoz šute na deponiju udaljenosti do 10 km. Obračun po komadu stvarno demontiranih sanitarnih elemenata.</t>
  </si>
  <si>
    <t>1.1.10.</t>
  </si>
  <si>
    <t>Ručno skidanje postojeće zidne obloge - lamperija</t>
  </si>
  <si>
    <t>Ručno skidanje obloge od lamperije, zajedno sa potkonstrukcijom, u učionici sa utovarom u kamion, transportom i istovarom na deponiju udaljenu do 10 km. Obračun po m2 skinutih zidnih obloga</t>
  </si>
  <si>
    <t>zidna obloga</t>
  </si>
  <si>
    <t>1.1.11.</t>
  </si>
  <si>
    <t>Uklanjanje slojeva poda u učionicama</t>
  </si>
  <si>
    <t>Demontaža postojećih podnih obloga na mjestu rekonstrukcije postojećih prostorija - parket. Stavka podrazumijeva demontažu završne obloge poda izvedenog od parketa, utovar sa transportom na deponiju udaljenosti do 10 km, istovar, troškove deponiranja te sav rad i sredstva za rad. Obračun po m2 uklonjene podne obloge.</t>
  </si>
  <si>
    <t>a) parket</t>
  </si>
  <si>
    <t>b) lajsne</t>
  </si>
  <si>
    <t>UKUPNO:</t>
  </si>
  <si>
    <t>1.1.12.</t>
  </si>
  <si>
    <t>Demontaža školske ploče</t>
  </si>
  <si>
    <t>Demontaža školske ploče, odvoz na privremenu deponiju Investitora u zatvorenom prostoru, ponovna montaža iste nakon završetka radova. Obračun po komadu demontirane i ponovno montirane školske ploče.</t>
  </si>
  <si>
    <t>1.1.13.</t>
  </si>
  <si>
    <t>Demontaža postojećih utičnica i prekidača</t>
  </si>
  <si>
    <t>Demontaža postojećih prekidača i utičnica. Utičnice i prekidači se demontiraju radi izvedbe novih elemenata. Stavkom obuhvatiti demontažu, zatvaranje, odvoz na deponiju udaljenosti do 10 km, sav rad i sredstva za rad.Obračun po komadu.</t>
  </si>
  <si>
    <t>1.1.14.</t>
  </si>
  <si>
    <t>Struganje boje</t>
  </si>
  <si>
    <t>Struganje oljuštene boje sa zidova i stropa. Boju je potrebno sastrugati zbog ljuštenja te površinu otprašiti. Stavkom obuhvatiti struganje boje, iznošenje i odvoz šute na deponiju udaljenosti do 10 km, čišćenje površine, sav potrebni materijal i rad kao i potrebnu radnu skelu.
Napomena: struganje boje koja je oštećena. Ukoliko je postojeća podloga zadovoljavajuća ne izvodi se struganje boje. Stvarnu površinu određuje Nadzorni inženjer.</t>
  </si>
  <si>
    <t xml:space="preserve">učionice </t>
  </si>
  <si>
    <t>hodnici</t>
  </si>
  <si>
    <t>1.1.15.</t>
  </si>
  <si>
    <t>Šlicanje zidova i podova</t>
  </si>
  <si>
    <t>Šlicanje zidova i podova od pune opeke i AB za razne potrebe demontaže i montaže instalacija vodovoda, kanalizacije, grijanja i dr. Stavka uključuje šlicanje, obijanje te odvoz šute na za to ovlaštenu deponiju udaljenosti do 10 km. U cijenu uključiti sav potreban rad i sredstva za rad, potrebnu radnu skelu te sve mjere osiguranja. Obračun po m1 išlicanog presjeka različitih dimenzija u različitom materijalu.</t>
  </si>
  <si>
    <t>RUŠENJA I DEMONTAŽE UKUPNO:</t>
  </si>
  <si>
    <t>1.2.1.</t>
  </si>
  <si>
    <t>Postavljanje laminata</t>
  </si>
  <si>
    <t>Dobava i postava poda od laminata u boji hrasta ili bukve ( po odabiru projektanta) klase
otpornosti 33 za javne prostore,visine 12 mm. Može se postaviti klasični ili "click" laminat.
Kod običnog laminata potrebno je spojeve lijepiti odgovarajućim ljepilom za laminat. Laminat se postavlja na podne podloge na podlogu od odgovarajuće folije (spužvice) za laminat. Stavka uključuje i postavu odgovarajućih lajsni za laminat koje montirati na zid pomoću odgovarajućih PVC zidnih nosača. Na prijelazu između poda od laminata i opločenja izvedenog pločicama obavezno postaviti.aluminijske prijelazne lajsne. Prije ugradnje laminata obavezno dostaviti potrebnu atestnu dokumentaciju koja će dokazati traženu kvaliteteu podne obloge uključujući i vatrootpornost.Stavka uključuje nabavu materijala i rad na ugradnji. Obračun po m2 postavljene površine.
Napomena: pripadajuće kutne letvice su u cijeni</t>
  </si>
  <si>
    <t>stavke.</t>
  </si>
  <si>
    <t>1.2.2.</t>
  </si>
  <si>
    <t>Gletanje zidova i stropova</t>
  </si>
  <si>
    <t>Gletanje zidova sa kojih je prethodno oljuštena boja. Stavka podrazumijeva dobavu, nabavu i ugradnju svog materijala, sav rad i sredstva za rad. Radna skela uračunata je u jediničnu cijenu.
Napomena: gletanje površine sa koje je boja prethodno uklonjena. Zdrave površine se ne gletaju.</t>
  </si>
  <si>
    <t>1.2.3.</t>
  </si>
  <si>
    <t>Bojanje ožbukanih površina</t>
  </si>
  <si>
    <t>Bojanje ogletanih površina, boja RAL po želji Investitora ili u suradnji za Projektantom u 3 boje. Stavka obuhvaća temeljni premaz disperzivnom impregnacijom prema uputi proizvođača, popravljanje disperzivnim kitom u završnom tonu, završni premaz valjkom ili prskalicom u svijetlom tonu. Visina prostorije do 3,00 m. Stavka podrazumijeva dobavu, nabavu i ugradnju svog materijala, sav rad i sredstva za rad. Radna skela uračunata je u jediničnu cijenu.U stavci je uključena zaštita podova i stolarije, te završno čišćenje nakon završenog bojanja.</t>
  </si>
  <si>
    <t>1.2.4.</t>
  </si>
  <si>
    <t>Bojanje zidova perivom bojom-hodnici i učionice</t>
  </si>
  <si>
    <t>Bojanje ožbukanih zidova u hodnicima visokoperivim bojama s iznimno visokom otpornošću na mokro čišćenje i habanje, u dvije kombinacije boje, npr. siva i svijetloplava, sa svilenkastim sjajem, premaz do visine 140 cm.
Boja je ekološka i periva, neškodljiva za zdravlje i okoliš, ne sadrži organska otapala, omekšivače ni konzervanse, dobre paropropusnosti, bez mirisa.
Na očišćenu podlogu prije bojenja nanijeti odgovarajući temeljni premaz.
Novougrađene žbuke sušiti 3 do 4 tjedna, za betonske podloge vrijeme sušenja iznosi min. mjesec dana (T = +20 ºC, rel. vl. = 65 %). Radna skela bez obzira na visinu uračunata je u jediničnu cijenu.
Obračun po m2 bojane površine.</t>
  </si>
  <si>
    <t>Bojanje ožbukanih zidova-periva boja</t>
  </si>
  <si>
    <t>1.2.5.</t>
  </si>
  <si>
    <t xml:space="preserve">Popločavanje zidova </t>
  </si>
  <si>
    <t>Popločavanje zidova u visini do h=1,60 m uz umivaonik koji se nalazi u učionici, te u novoj ostavi uz kuhinju, glaziranim keramičkim pločicama I klase nabavne cijene do 20 E/m2, u boji po izboru investitora ili nadzornog inženjera i postavljanje rubnih lajsni od PVC na svim oštrim bridovima. Postava reški na rešku i to ljepljenjem ljepilom netopivim u vodi, te kitanjem reški specijalnim kitom. U cijenu uključen sav potreban materijal (pločice, ljepilo, masa za fugiranje, PVC lajsna) s radom, rezanjem pločica, fugiranjem, postavom lajsni. Obračun po m2 postavljene površine.
Napomena: prije nuđenja keramičkih pločica iste dostaviti Investitoru i Nadzoru na pregled i odobrenje.</t>
  </si>
  <si>
    <t>1.2.6.</t>
  </si>
  <si>
    <t>Popločavanje poda u dijelu učionice uz umivaonik</t>
  </si>
  <si>
    <t>Dimenzija ker. pločica 30 x 60 cm, debljine 0,9 cm, dobavne vrijednosti do 20 E/m2.
Postava reški na rešku i to ljepljenjem ljepilom netopivim u vodi, te kitanjem reški specijalnim kitom. Prijelaze i ivice potrebno je obraditi fazonskim komadima prema standardu B.D1.322, Posebnu pažnju obratiti na potrebne padove. U cijenu uključen sav potreban materijal (pločice, ljepilo, masa za fugiranje, PVC lajsna) s radom, rezanjem pločica, fugiranjem, postavom lajsni. Obračun po m2 postavljene površine uključujući sokl.
Napomena: prije nuđenja keramičkih pločica iste dostaviti Investitoru i Nadzoru na pregled i odobrenje.</t>
  </si>
  <si>
    <t>1.2.7.</t>
  </si>
  <si>
    <t>Unutarnja stolarija</t>
  </si>
  <si>
    <t>Izrada, dobava i ugradnja unutarnjih vrata od mediapana. Vrata drvena, jednokrilna, zaokretna, otvaranje prema van. Dovratnik izvesti od mediapana u širini zida, završno obrađen bojanjem u boji po izboru projektanta sa pripadajućim opšavnim letvicama na spojevima sa zidom. Vratno krilo obloženo od mediapana na roštilju od jelovih letvica sa ispunom od poliuretana u boji po izboru projektanta, otporna na utjecaj vode, udaraca i ogrebotina, završna obrada PU lakom. U cijenu uključen kompletan rad, materijal i pribor, te sav potreban okov, ručka i odbojnik za vrata, brava sa tri ključa. Nadsvjetlo izvesti neprovidno u mliječnoj varijanti-satinirano.
Sve stavke izraditi prema shemama, te priložiti dokaze o kvaliteti ugrađenih materijala (ateste za vrata). Ugradnja u zid d= 25 cm.</t>
  </si>
  <si>
    <t>POZ 110×205</t>
  </si>
  <si>
    <t>1.2.8.</t>
  </si>
  <si>
    <t>Postavljanje oznaka na vrata</t>
  </si>
  <si>
    <t>Izrada, dobava i montaža oznaka prostorija, koje se postavljaju na vrata istih. Dimenzije pločica i tekst određuje Investitor sukladno namjeni, odnosno projektu. Predviđene veličine pločica natpisa cca. 20*10 cm, izrađene od tvrde plastike u boji svijetlog tona. Obračun po komadu.</t>
  </si>
  <si>
    <t>1.2.9.</t>
  </si>
  <si>
    <t>Popravci, razna krpanja</t>
  </si>
  <si>
    <t>Popravci na podovima i zidovima nakon rušenja zidova, nakon uklanjanja i demontaže stolarije, nakon razvoda instalacija i sl.</t>
  </si>
  <si>
    <t>1.2.10.</t>
  </si>
  <si>
    <t>Nabava umivaonika</t>
  </si>
  <si>
    <t>Nabava, dovoz i montaža zidnog nadgradnog umivaonika I klase širine do 60 cm od bijele fajanse sa sifonom i šipkom za podizanje izljeva. Stavka podrazumijeva dobavu, dovoz i montažu umivaonika, sav spojni i ostali sitni potrošni materijal, te sav rad i sredstva za rad.
Napomena: umivaonik se ugrađuje na mjesto postojećeg umivaonika.</t>
  </si>
  <si>
    <t>1.2.11.</t>
  </si>
  <si>
    <t>Nabava mješalica za umivaonike</t>
  </si>
  <si>
    <t>Nabava, dovoz i montaža jednoručne mješalice stojeće za umivaonik, sa kutnim ventilima. Obavezan atest za mješalicu- za zdravstvenu ispravnost. Stavka podrazumijeva dobavu, dovoz i montažu,mješalice, sav spojni i ostali sitni potrošni materijal, te sav rad i sredstva za rad.</t>
  </si>
  <si>
    <t>1.2.12.</t>
  </si>
  <si>
    <t>Popravak prozora</t>
  </si>
  <si>
    <t>Popravak postojećeg prozorskog krila na sportskoj dvorani (otvaranje na ventus) koji se ne može zatvoriti i koji procuruje. Prozor se popravlja na način da se izvrši provjera mehanizma sa polugom, okova i brtvi, opregled ostakljenja. Nakon što se utvrdi razlog curenja potrebno je izvršiti zamjenu oštećenog elementa sa novim elemnetom te izvršiti provjeru funkcionalnosti u prisustvo Nadzornog inženjera. Isto tako je potrebno izvesti silikoniranje kompletnog otvora sa vanjske strane. Stavka podrazumijeva dobavu, nabavu i ugradnju svog materijala, sav rad i sredstva za rad. Radna skela uračunata je u jediničnu cijenu.
Napomena:Otvor se nalazi na visini od 5,50 m</t>
  </si>
  <si>
    <t>1.2.13.</t>
  </si>
  <si>
    <t>Izrada prozorskih rešetki</t>
  </si>
  <si>
    <t>Dobava materijala, izrada i montaža zaštitnih rešetki prozora svlačionice koje se izvode od metalnih profila. Dimenzije prozora su 60×160 cm. Rešetke se izvode od glavnog okvira koji se izvodi od kvadratnih profila presjeka 40x40 mm i vertikalnih okruglih profila fi 16 mm na razmaku 15 cm. Rešetka se metalnim ankerima sidri bočno u špalete. U cijenu uključena radna skela.</t>
  </si>
  <si>
    <t>1.2.14.</t>
  </si>
  <si>
    <t>Izvedba utičnica i prekidača</t>
  </si>
  <si>
    <t>Dobava, nabava i ugradnja utičnica i prekidača, proizvodni program TEM. Predviđena je ugradnja podžbuknih utičnica i prekidača, ukupno 30 komada. Obračun po komadu izvedenih utičnica, uključivo fina montaža.</t>
  </si>
  <si>
    <t>RADOVI NA ADAPTACIJI UKUPNO:</t>
  </si>
  <si>
    <t>GRAĐEVINSKO OBRTNIČKI RADOVI UKUPNO: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</si>
</sst>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1]"/>
  </numFmts>
  <fonts count="7" x14ac:knownFonts="1">
    <font>
      <sz val="11"/>
      <color theme="1"/>
      <name val="Calibri"/>
      <family val="2"/>
      <scheme val="minor"/>
    </font>
    <font>
      <sz val="9"/>
      <color rgb="FF000000"/>
      <name val="Calibri"/>
      <family val="2"/>
    </font>
    <font>
      <b/>
      <sz val="12"/>
      <color rgb="FF000000"/>
      <name val="Calibri"/>
      <family val="2"/>
    </font>
    <font>
      <b/>
      <sz val="9"/>
      <color rgb="FF000000"/>
      <name val="Calibri"/>
      <family val="2"/>
    </font>
    <font>
      <b/>
      <sz val="10"/>
      <color rgb="FF000000"/>
      <name val="Calibri"/>
      <family val="2"/>
    </font>
    <font>
      <b/>
      <sz val="14"/>
      <color rgb="FF000000"/>
      <name val="Calibri"/>
      <family val="2"/>
    </font>
    <font>
      <sz val="11"/>
      <color rgb="FF000000"/>
      <name val="Calibri"/>
      <family val="2"/>
    </font>
  </fonts>
  <fills count="6">
    <fill>
      <patternFill patternType="none"/>
    </fill>
    <fill>
      <patternFill patternType="gray125"/>
    </fill>
    <fill>
      <patternFill patternType="solid">
        <fgColor rgb="FFA0A0A0"/>
      </patternFill>
    </fill>
    <fill>
      <patternFill patternType="solid">
        <fgColor rgb="FFB4B4B4"/>
      </patternFill>
    </fill>
    <fill>
      <patternFill patternType="solid">
        <fgColor rgb="FFD3D3D3"/>
      </patternFill>
    </fill>
    <fill>
      <patternFill patternType="solid">
        <fgColor rgb="FFC8C8C8"/>
      </patternFill>
    </fill>
  </fills>
  <borders count="1">
    <border>
      <left/>
      <right/>
      <top/>
      <bottom/>
      <diagonal/>
    </border>
  </borders>
  <cellStyleXfs count="1">
    <xf numFmtId="0" fontId="0" fillId="0" borderId="0"/>
  </cellStyleXfs>
  <cellXfs count="42">
    <xf numFmtId="0" fontId="0" fillId="0" borderId="0" xfId="0"/>
    <xf numFmtId="0" fontId="1" fillId="0" borderId="0" xfId="0" applyFont="1" applyAlignment="1">
      <alignment horizontal="center"/>
    </xf>
    <xf numFmtId="0" fontId="1" fillId="0" borderId="0" xfId="0" applyFont="1"/>
    <xf numFmtId="0" fontId="2" fillId="2" borderId="0" xfId="0" applyFont="1" applyFill="1"/>
    <xf numFmtId="0" fontId="3" fillId="0" borderId="0" xfId="0" applyFont="1" applyAlignment="1">
      <alignment horizontal="right"/>
    </xf>
    <xf numFmtId="0" fontId="3" fillId="0" borderId="0" xfId="0" applyFont="1"/>
    <xf numFmtId="164" fontId="3" fillId="0" borderId="0" xfId="0" applyNumberFormat="1" applyFont="1"/>
    <xf numFmtId="0" fontId="1" fillId="0" borderId="0" xfId="0" applyFont="1" applyAlignment="1">
      <alignment horizontal="right"/>
    </xf>
    <xf numFmtId="164" fontId="1" fillId="0" borderId="0" xfId="0" applyNumberFormat="1" applyFont="1"/>
    <xf numFmtId="0" fontId="4" fillId="2" borderId="0" xfId="0" applyFont="1" applyFill="1"/>
    <xf numFmtId="0" fontId="4" fillId="2" borderId="0" xfId="0" applyFont="1" applyFill="1" applyAlignment="1">
      <alignment horizontal="right"/>
    </xf>
    <xf numFmtId="164" fontId="4" fillId="2" borderId="0" xfId="0" applyNumberFormat="1" applyFont="1" applyFill="1" applyAlignment="1">
      <alignment horizontal="right"/>
    </xf>
    <xf numFmtId="0" fontId="2" fillId="0" borderId="0" xfId="0" applyFont="1"/>
    <xf numFmtId="0" fontId="1" fillId="0" borderId="0" xfId="0" applyFont="1" applyAlignment="1">
      <alignment horizontal="center" vertical="center" wrapText="1"/>
    </xf>
    <xf numFmtId="0" fontId="5" fillId="2" borderId="0" xfId="0" applyFont="1" applyFill="1"/>
    <xf numFmtId="0" fontId="5" fillId="0" borderId="0" xfId="0" applyFont="1"/>
    <xf numFmtId="0" fontId="0" fillId="0" borderId="0" xfId="0" applyAlignment="1">
      <alignment horizontal="left" vertical="center"/>
    </xf>
    <xf numFmtId="0" fontId="3" fillId="3" borderId="0" xfId="0" applyFont="1" applyFill="1"/>
    <xf numFmtId="0" fontId="3" fillId="3" borderId="0" xfId="0" applyFont="1" applyFill="1" applyAlignment="1">
      <alignment wrapText="1"/>
    </xf>
    <xf numFmtId="0" fontId="3" fillId="3" borderId="0" xfId="0" applyFont="1" applyFill="1" applyAlignment="1">
      <alignment horizontal="center"/>
    </xf>
    <xf numFmtId="0" fontId="1" fillId="0" borderId="0" xfId="0" applyFont="1" applyAlignment="1">
      <alignment wrapText="1"/>
    </xf>
    <xf numFmtId="0" fontId="1" fillId="0" borderId="0" xfId="0" applyFont="1" applyAlignment="1">
      <alignment horizontal="justify" vertical="top" wrapText="1"/>
    </xf>
    <xf numFmtId="0" fontId="3" fillId="4" borderId="0" xfId="0" applyFont="1" applyFill="1" applyAlignment="1">
      <alignment horizontal="center" vertical="center" wrapText="1"/>
    </xf>
    <xf numFmtId="0" fontId="3" fillId="5" borderId="0" xfId="0" applyFont="1" applyFill="1"/>
    <xf numFmtId="0" fontId="3" fillId="5" borderId="0" xfId="0" applyFont="1" applyFill="1" applyAlignment="1">
      <alignment wrapText="1"/>
    </xf>
    <xf numFmtId="0" fontId="3" fillId="5" borderId="0" xfId="0" applyFont="1" applyFill="1" applyAlignment="1">
      <alignment horizontal="center"/>
    </xf>
    <xf numFmtId="0" fontId="1" fillId="0" borderId="0" xfId="0" applyFont="1" applyAlignment="1">
      <alignment vertical="top"/>
    </xf>
    <xf numFmtId="0" fontId="3" fillId="0" borderId="0" xfId="0" applyFont="1" applyAlignment="1">
      <alignment wrapText="1"/>
    </xf>
    <xf numFmtId="0" fontId="1" fillId="0" borderId="0" xfId="0" applyFont="1" applyAlignment="1">
      <alignment horizontal="justify" wrapText="1"/>
    </xf>
    <xf numFmtId="4" fontId="1" fillId="0" borderId="0" xfId="0" applyNumberFormat="1" applyFont="1"/>
    <xf numFmtId="164" fontId="1" fillId="0" borderId="0" xfId="0" applyNumberFormat="1" applyFont="1" applyProtection="1">
      <protection locked="0"/>
    </xf>
    <xf numFmtId="164" fontId="3" fillId="5" borderId="0" xfId="0" applyNumberFormat="1" applyFont="1" applyFill="1"/>
    <xf numFmtId="164" fontId="3" fillId="3" borderId="0" xfId="0" applyNumberFormat="1" applyFont="1" applyFill="1"/>
    <xf numFmtId="0" fontId="3" fillId="3" borderId="0" xfId="0" applyFont="1" applyFill="1" applyAlignment="1">
      <alignment wrapText="1"/>
    </xf>
    <xf numFmtId="0" fontId="3" fillId="3" borderId="0" xfId="0" applyFont="1" applyFill="1" applyAlignment="1">
      <alignment horizontal="center"/>
    </xf>
    <xf numFmtId="0" fontId="3" fillId="3" borderId="0" xfId="0" applyFont="1" applyFill="1"/>
    <xf numFmtId="0" fontId="0" fillId="0" borderId="0" xfId="0" applyAlignment="1">
      <alignment horizontal="left" vertical="center"/>
    </xf>
    <xf numFmtId="0" fontId="3" fillId="5" borderId="0" xfId="0" applyFont="1" applyFill="1" applyAlignment="1">
      <alignment wrapText="1"/>
    </xf>
    <xf numFmtId="0" fontId="3" fillId="5" borderId="0" xfId="0" applyFont="1" applyFill="1" applyAlignment="1">
      <alignment horizontal="center"/>
    </xf>
    <xf numFmtId="0" fontId="3" fillId="5" borderId="0" xfId="0" applyFont="1" applyFill="1"/>
    <xf numFmtId="0" fontId="0" fillId="0" borderId="0" xfId="0" applyAlignment="1">
      <alignment horizontal="center"/>
    </xf>
    <xf numFmtId="0" fontId="6" fillId="0" borderId="0" xfId="0" applyFont="1" applyAlignment="1">
      <alignment horizontal="center"/>
    </xf>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B2"/>
  <sheetViews>
    <sheetView workbookViewId="0">
      <selection activeCell="B7" sqref="B7"/>
    </sheetView>
  </sheetViews>
  <sheetFormatPr defaultRowHeight="15" x14ac:dyDescent="0.25"/>
  <cols>
    <col min="1" max="1" width="35.7109375" customWidth="1"/>
    <col min="2" max="2" width="53.7109375" customWidth="1"/>
  </cols>
  <sheetData>
    <row r="2" spans="1:2" x14ac:dyDescent="0.25">
      <c r="A2" s="41" t="s">
        <v>0</v>
      </c>
      <c r="B2" s="41"/>
    </row>
  </sheetData>
  <mergeCells count="1">
    <mergeCell ref="A2:B2"/>
  </mergeCells>
  <pageMargins left="0.7" right="0.7" top="0.75" bottom="0.75" header="0.3" footer="0.3"/>
  <pageSetup paperSize="9" scale="97"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0E1CEA-0A7A-429B-840B-38A83F2334B6}">
  <sheetPr>
    <pageSetUpPr fitToPage="1"/>
  </sheetPr>
  <dimension ref="B1:D18"/>
  <sheetViews>
    <sheetView workbookViewId="0">
      <selection activeCell="D11" sqref="D11"/>
    </sheetView>
  </sheetViews>
  <sheetFormatPr defaultRowHeight="15" x14ac:dyDescent="0.25"/>
  <cols>
    <col min="2" max="2" width="7.7109375" customWidth="1"/>
    <col min="3" max="3" width="53.7109375" customWidth="1"/>
    <col min="4" max="4" width="24.7109375" customWidth="1"/>
  </cols>
  <sheetData>
    <row r="1" spans="2:4" x14ac:dyDescent="0.25">
      <c r="B1" s="40" t="s">
        <v>0</v>
      </c>
      <c r="C1" s="40"/>
      <c r="D1" s="40"/>
    </row>
    <row r="2" spans="2:4" ht="15.75" x14ac:dyDescent="0.25">
      <c r="B2" s="12"/>
      <c r="C2" s="12"/>
      <c r="D2" s="12"/>
    </row>
    <row r="3" spans="2:4" x14ac:dyDescent="0.25">
      <c r="B3" s="2"/>
      <c r="C3" s="2"/>
      <c r="D3" s="2"/>
    </row>
    <row r="4" spans="2:4" ht="15.75" x14ac:dyDescent="0.25">
      <c r="B4" s="3"/>
      <c r="C4" s="3" t="s">
        <v>1</v>
      </c>
      <c r="D4" s="3"/>
    </row>
    <row r="5" spans="2:4" x14ac:dyDescent="0.25">
      <c r="B5" s="2"/>
      <c r="C5" s="2"/>
      <c r="D5" s="2"/>
    </row>
    <row r="6" spans="2:4" x14ac:dyDescent="0.25">
      <c r="B6" s="4" t="s">
        <v>2</v>
      </c>
      <c r="C6" s="5" t="s">
        <v>3</v>
      </c>
      <c r="D6" s="6">
        <f>'1. GRAĐEVINSKO OBRTNIČKI RADOVI'!F149</f>
        <v>0</v>
      </c>
    </row>
    <row r="7" spans="2:4" x14ac:dyDescent="0.25">
      <c r="B7" s="7" t="s">
        <v>4</v>
      </c>
      <c r="C7" s="2" t="s">
        <v>5</v>
      </c>
      <c r="D7" s="8">
        <f>'1. GRAĐEVINSKO OBRTNIČKI RADOVI'!F86</f>
        <v>0</v>
      </c>
    </row>
    <row r="8" spans="2:4" x14ac:dyDescent="0.25">
      <c r="B8" s="7" t="s">
        <v>6</v>
      </c>
      <c r="C8" s="2" t="s">
        <v>7</v>
      </c>
      <c r="D8" s="8">
        <f>'1. GRAĐEVINSKO OBRTNIČKI RADOVI'!F147</f>
        <v>0</v>
      </c>
    </row>
    <row r="9" spans="2:4" x14ac:dyDescent="0.25">
      <c r="B9" s="9"/>
      <c r="C9" s="10" t="s">
        <v>8</v>
      </c>
      <c r="D9" s="11">
        <f>SUM(D6)</f>
        <v>0</v>
      </c>
    </row>
    <row r="10" spans="2:4" x14ac:dyDescent="0.25">
      <c r="B10" s="9"/>
      <c r="C10" s="10" t="s">
        <v>9</v>
      </c>
      <c r="D10" s="11">
        <f>ROUND(D9*25/100,2)</f>
        <v>0</v>
      </c>
    </row>
    <row r="11" spans="2:4" x14ac:dyDescent="0.25">
      <c r="B11" s="9"/>
      <c r="C11" s="10" t="s">
        <v>10</v>
      </c>
      <c r="D11" s="11">
        <f>D9+D10</f>
        <v>0</v>
      </c>
    </row>
    <row r="15" spans="2:4" x14ac:dyDescent="0.25">
      <c r="C15" s="13" t="s">
        <v>11</v>
      </c>
    </row>
    <row r="16" spans="2:4" x14ac:dyDescent="0.25">
      <c r="C16" s="13"/>
    </row>
    <row r="17" spans="3:3" x14ac:dyDescent="0.25">
      <c r="C17" s="13"/>
    </row>
    <row r="18" spans="3:3" x14ac:dyDescent="0.25">
      <c r="C18" s="13" t="s">
        <v>12</v>
      </c>
    </row>
  </sheetData>
  <mergeCells count="1">
    <mergeCell ref="B1:D1"/>
  </mergeCells>
  <pageMargins left="0.7" right="0.7" top="0.75" bottom="0.75" header="0.3" footer="0.3"/>
  <pageSetup paperSize="9" scale="91"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6CE36D-806F-4752-80F3-27894059B10D}">
  <sheetPr>
    <pageSetUpPr fitToPage="1"/>
  </sheetPr>
  <dimension ref="A1:C4"/>
  <sheetViews>
    <sheetView workbookViewId="0">
      <selection activeCell="B1" sqref="B1"/>
    </sheetView>
  </sheetViews>
  <sheetFormatPr defaultRowHeight="15" x14ac:dyDescent="0.25"/>
  <cols>
    <col min="1" max="1" width="3.7109375" customWidth="1"/>
    <col min="2" max="2" width="81.7109375" customWidth="1"/>
    <col min="3" max="3" width="3.7109375" customWidth="1"/>
  </cols>
  <sheetData>
    <row r="1" spans="1:3" x14ac:dyDescent="0.25">
      <c r="B1" s="16" t="s">
        <v>0</v>
      </c>
    </row>
    <row r="2" spans="1:3" ht="18.75" x14ac:dyDescent="0.3">
      <c r="A2" s="15"/>
      <c r="B2" s="15"/>
      <c r="C2" s="15"/>
    </row>
    <row r="3" spans="1:3" x14ac:dyDescent="0.25">
      <c r="A3" s="2"/>
      <c r="B3" s="2"/>
      <c r="C3" s="2"/>
    </row>
    <row r="4" spans="1:3" ht="18.75" x14ac:dyDescent="0.3">
      <c r="A4" s="14"/>
      <c r="B4" s="14" t="s">
        <v>13</v>
      </c>
      <c r="C4" s="14"/>
    </row>
  </sheetData>
  <pageMargins left="0.7" right="0.7" top="0.75" bottom="0.75" header="0.3" footer="0.3"/>
  <pageSetup paperSize="9" scale="98"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17FBE3-D606-469C-A6CA-F7AD7280F53A}">
  <sheetPr>
    <pageSetUpPr fitToPage="1"/>
  </sheetPr>
  <dimension ref="A1:F155"/>
  <sheetViews>
    <sheetView tabSelected="1" workbookViewId="0">
      <selection sqref="A1:F1"/>
    </sheetView>
  </sheetViews>
  <sheetFormatPr defaultRowHeight="15" x14ac:dyDescent="0.25"/>
  <cols>
    <col min="1" max="1" width="9.7109375" customWidth="1"/>
    <col min="2" max="2" width="37.7109375" customWidth="1"/>
    <col min="3" max="3" width="7.7109375" customWidth="1"/>
    <col min="4" max="5" width="10.7109375" customWidth="1"/>
    <col min="6" max="6" width="12.7109375" customWidth="1"/>
  </cols>
  <sheetData>
    <row r="1" spans="1:6" x14ac:dyDescent="0.25">
      <c r="A1" s="36" t="s">
        <v>0</v>
      </c>
      <c r="B1" s="36"/>
      <c r="C1" s="36"/>
      <c r="D1" s="36"/>
      <c r="E1" s="36"/>
      <c r="F1" s="36"/>
    </row>
    <row r="4" spans="1:6" x14ac:dyDescent="0.25">
      <c r="A4" s="17" t="s">
        <v>2</v>
      </c>
      <c r="B4" s="33" t="s">
        <v>3</v>
      </c>
      <c r="C4" s="34"/>
      <c r="D4" s="35"/>
      <c r="E4" s="35"/>
      <c r="F4" s="35"/>
    </row>
    <row r="5" spans="1:6" x14ac:dyDescent="0.25">
      <c r="A5" s="2"/>
      <c r="B5" s="20"/>
      <c r="C5" s="1"/>
      <c r="D5" s="2"/>
      <c r="E5" s="2"/>
      <c r="F5" s="2"/>
    </row>
    <row r="6" spans="1:6" x14ac:dyDescent="0.25">
      <c r="A6" s="17"/>
      <c r="B6" s="18" t="s">
        <v>13</v>
      </c>
      <c r="C6" s="19"/>
      <c r="D6" s="17"/>
      <c r="E6" s="17"/>
      <c r="F6" s="17"/>
    </row>
    <row r="7" spans="1:6" x14ac:dyDescent="0.25">
      <c r="A7" s="2"/>
      <c r="B7" s="20"/>
      <c r="C7" s="1"/>
      <c r="D7" s="2"/>
      <c r="E7" s="2"/>
      <c r="F7" s="2"/>
    </row>
    <row r="8" spans="1:6" ht="288" x14ac:dyDescent="0.25">
      <c r="A8" s="2"/>
      <c r="B8" s="21" t="s">
        <v>14</v>
      </c>
      <c r="C8" s="1"/>
      <c r="D8" s="2"/>
      <c r="E8" s="2"/>
      <c r="F8" s="2"/>
    </row>
    <row r="9" spans="1:6" ht="252" x14ac:dyDescent="0.25">
      <c r="A9" s="2"/>
      <c r="B9" s="21" t="s">
        <v>15</v>
      </c>
      <c r="C9" s="1"/>
      <c r="D9" s="2"/>
      <c r="E9" s="2"/>
      <c r="F9" s="2"/>
    </row>
    <row r="10" spans="1:6" ht="252" x14ac:dyDescent="0.25">
      <c r="A10" s="2"/>
      <c r="B10" s="21" t="s">
        <v>16</v>
      </c>
      <c r="C10" s="1"/>
      <c r="D10" s="2"/>
      <c r="E10" s="2"/>
      <c r="F10" s="2"/>
    </row>
    <row r="11" spans="1:6" ht="252" x14ac:dyDescent="0.25">
      <c r="A11" s="2"/>
      <c r="B11" s="21" t="s">
        <v>17</v>
      </c>
      <c r="C11" s="1"/>
      <c r="D11" s="2"/>
      <c r="E11" s="2"/>
      <c r="F11" s="2"/>
    </row>
    <row r="12" spans="1:6" ht="60" x14ac:dyDescent="0.25">
      <c r="A12" s="2"/>
      <c r="B12" s="21" t="s">
        <v>18</v>
      </c>
      <c r="C12" s="1"/>
      <c r="D12" s="2"/>
      <c r="E12" s="2"/>
      <c r="F12" s="2"/>
    </row>
    <row r="13" spans="1:6" x14ac:dyDescent="0.25">
      <c r="A13" s="2"/>
      <c r="B13" s="20"/>
      <c r="C13" s="1"/>
      <c r="D13" s="2"/>
      <c r="E13" s="2"/>
      <c r="F13" s="2"/>
    </row>
    <row r="14" spans="1:6" ht="24" x14ac:dyDescent="0.25">
      <c r="A14" s="22" t="s">
        <v>19</v>
      </c>
      <c r="B14" s="22" t="s">
        <v>20</v>
      </c>
      <c r="C14" s="22" t="s">
        <v>21</v>
      </c>
      <c r="D14" s="22" t="s">
        <v>22</v>
      </c>
      <c r="E14" s="22" t="s">
        <v>23</v>
      </c>
      <c r="F14" s="22" t="s">
        <v>24</v>
      </c>
    </row>
    <row r="15" spans="1:6" x14ac:dyDescent="0.25">
      <c r="A15" s="2"/>
      <c r="B15" s="20"/>
      <c r="C15" s="1"/>
      <c r="D15" s="2"/>
      <c r="E15" s="2"/>
      <c r="F15" s="2"/>
    </row>
    <row r="16" spans="1:6" x14ac:dyDescent="0.25">
      <c r="A16" s="23" t="s">
        <v>4</v>
      </c>
      <c r="B16" s="37" t="s">
        <v>5</v>
      </c>
      <c r="C16" s="38"/>
      <c r="D16" s="39"/>
      <c r="E16" s="39"/>
      <c r="F16" s="39"/>
    </row>
    <row r="17" spans="1:6" x14ac:dyDescent="0.25">
      <c r="A17" s="2"/>
      <c r="B17" s="20"/>
      <c r="C17" s="1"/>
      <c r="D17" s="2"/>
      <c r="E17" s="2"/>
      <c r="F17" s="2"/>
    </row>
    <row r="18" spans="1:6" x14ac:dyDescent="0.25">
      <c r="A18" s="23"/>
      <c r="B18" s="24" t="s">
        <v>13</v>
      </c>
      <c r="C18" s="25"/>
      <c r="D18" s="23"/>
      <c r="E18" s="23"/>
      <c r="F18" s="23"/>
    </row>
    <row r="19" spans="1:6" x14ac:dyDescent="0.25">
      <c r="A19" s="2"/>
      <c r="B19" s="20"/>
      <c r="C19" s="1"/>
      <c r="D19" s="2"/>
      <c r="E19" s="2"/>
      <c r="F19" s="2"/>
    </row>
    <row r="20" spans="1:6" ht="120" x14ac:dyDescent="0.25">
      <c r="A20" s="2"/>
      <c r="B20" s="21" t="s">
        <v>25</v>
      </c>
      <c r="C20" s="1"/>
      <c r="D20" s="2"/>
      <c r="E20" s="2"/>
      <c r="F20" s="2"/>
    </row>
    <row r="21" spans="1:6" x14ac:dyDescent="0.25">
      <c r="A21" s="2"/>
      <c r="B21" s="20"/>
      <c r="C21" s="1"/>
      <c r="D21" s="2"/>
      <c r="E21" s="2"/>
      <c r="F21" s="2"/>
    </row>
    <row r="22" spans="1:6" x14ac:dyDescent="0.25">
      <c r="A22" s="26" t="s">
        <v>26</v>
      </c>
      <c r="B22" s="27" t="s">
        <v>27</v>
      </c>
      <c r="C22" s="1"/>
      <c r="D22" s="2"/>
      <c r="E22" s="2"/>
      <c r="F22" s="2"/>
    </row>
    <row r="23" spans="1:6" ht="84" x14ac:dyDescent="0.25">
      <c r="A23" s="2"/>
      <c r="B23" s="21" t="s">
        <v>28</v>
      </c>
      <c r="C23" s="1"/>
      <c r="D23" s="2"/>
      <c r="E23" s="2"/>
      <c r="F23" s="2"/>
    </row>
    <row r="24" spans="1:6" x14ac:dyDescent="0.25">
      <c r="A24" s="2"/>
      <c r="B24" s="28" t="s">
        <v>29</v>
      </c>
      <c r="C24" s="1" t="s">
        <v>30</v>
      </c>
      <c r="D24" s="29">
        <v>1</v>
      </c>
      <c r="E24" s="30"/>
      <c r="F24" s="8">
        <f>ROUND(D24*E24,2)</f>
        <v>0</v>
      </c>
    </row>
    <row r="25" spans="1:6" x14ac:dyDescent="0.25">
      <c r="A25" s="2"/>
      <c r="B25" s="20"/>
      <c r="C25" s="1"/>
      <c r="D25" s="2"/>
      <c r="E25" s="2"/>
      <c r="F25" s="2"/>
    </row>
    <row r="26" spans="1:6" x14ac:dyDescent="0.25">
      <c r="A26" s="26" t="s">
        <v>31</v>
      </c>
      <c r="B26" s="27" t="s">
        <v>32</v>
      </c>
      <c r="C26" s="1"/>
      <c r="D26" s="2"/>
      <c r="E26" s="2"/>
      <c r="F26" s="2"/>
    </row>
    <row r="27" spans="1:6" ht="144" x14ac:dyDescent="0.25">
      <c r="A27" s="2"/>
      <c r="B27" s="21" t="s">
        <v>33</v>
      </c>
      <c r="C27" s="1"/>
      <c r="D27" s="2"/>
      <c r="E27" s="2"/>
      <c r="F27" s="2"/>
    </row>
    <row r="28" spans="1:6" x14ac:dyDescent="0.25">
      <c r="A28" s="2"/>
      <c r="B28" s="28" t="s">
        <v>29</v>
      </c>
      <c r="C28" s="1" t="s">
        <v>30</v>
      </c>
      <c r="D28" s="29">
        <v>5</v>
      </c>
      <c r="E28" s="30"/>
      <c r="F28" s="8">
        <f>ROUND(D28*E28,2)</f>
        <v>0</v>
      </c>
    </row>
    <row r="29" spans="1:6" x14ac:dyDescent="0.25">
      <c r="A29" s="2"/>
      <c r="B29" s="20"/>
      <c r="C29" s="1"/>
      <c r="D29" s="2"/>
      <c r="E29" s="2"/>
      <c r="F29" s="2"/>
    </row>
    <row r="30" spans="1:6" x14ac:dyDescent="0.25">
      <c r="A30" s="26" t="s">
        <v>34</v>
      </c>
      <c r="B30" s="27" t="s">
        <v>35</v>
      </c>
      <c r="C30" s="1"/>
      <c r="D30" s="2"/>
      <c r="E30" s="2"/>
      <c r="F30" s="2"/>
    </row>
    <row r="31" spans="1:6" ht="84" x14ac:dyDescent="0.25">
      <c r="A31" s="2"/>
      <c r="B31" s="21" t="s">
        <v>36</v>
      </c>
      <c r="C31" s="1"/>
      <c r="D31" s="2"/>
      <c r="E31" s="2"/>
      <c r="F31" s="2"/>
    </row>
    <row r="32" spans="1:6" x14ac:dyDescent="0.25">
      <c r="A32" s="2"/>
      <c r="B32" s="28" t="s">
        <v>29</v>
      </c>
      <c r="C32" s="1" t="s">
        <v>37</v>
      </c>
      <c r="D32" s="29">
        <v>50</v>
      </c>
      <c r="E32" s="30"/>
      <c r="F32" s="8">
        <f>ROUND(D32*E32,2)</f>
        <v>0</v>
      </c>
    </row>
    <row r="33" spans="1:6" x14ac:dyDescent="0.25">
      <c r="A33" s="2"/>
      <c r="B33" s="20"/>
      <c r="C33" s="1"/>
      <c r="D33" s="2"/>
      <c r="E33" s="2"/>
      <c r="F33" s="2"/>
    </row>
    <row r="34" spans="1:6" x14ac:dyDescent="0.25">
      <c r="A34" s="26" t="s">
        <v>38</v>
      </c>
      <c r="B34" s="27" t="s">
        <v>39</v>
      </c>
      <c r="C34" s="1"/>
      <c r="D34" s="2"/>
      <c r="E34" s="2"/>
      <c r="F34" s="2"/>
    </row>
    <row r="35" spans="1:6" ht="180" x14ac:dyDescent="0.25">
      <c r="A35" s="2"/>
      <c r="B35" s="21" t="s">
        <v>40</v>
      </c>
      <c r="C35" s="1"/>
      <c r="D35" s="2"/>
      <c r="E35" s="2"/>
      <c r="F35" s="2"/>
    </row>
    <row r="36" spans="1:6" x14ac:dyDescent="0.25">
      <c r="A36" s="2"/>
      <c r="B36" s="28" t="s">
        <v>41</v>
      </c>
      <c r="C36" s="1" t="s">
        <v>42</v>
      </c>
      <c r="D36" s="29">
        <v>20</v>
      </c>
      <c r="E36" s="30"/>
      <c r="F36" s="8">
        <f>ROUND(D36*E36,2)</f>
        <v>0</v>
      </c>
    </row>
    <row r="37" spans="1:6" x14ac:dyDescent="0.25">
      <c r="A37" s="2"/>
      <c r="B37" s="20"/>
      <c r="C37" s="1"/>
      <c r="D37" s="2"/>
      <c r="E37" s="2"/>
      <c r="F37" s="2"/>
    </row>
    <row r="38" spans="1:6" x14ac:dyDescent="0.25">
      <c r="A38" s="26" t="s">
        <v>43</v>
      </c>
      <c r="B38" s="27" t="s">
        <v>44</v>
      </c>
      <c r="C38" s="1"/>
      <c r="D38" s="2"/>
      <c r="E38" s="2"/>
      <c r="F38" s="2"/>
    </row>
    <row r="39" spans="1:6" ht="96" x14ac:dyDescent="0.25">
      <c r="A39" s="2"/>
      <c r="B39" s="21" t="s">
        <v>45</v>
      </c>
      <c r="C39" s="1"/>
      <c r="D39" s="2"/>
      <c r="E39" s="2"/>
      <c r="F39" s="2"/>
    </row>
    <row r="40" spans="1:6" x14ac:dyDescent="0.25">
      <c r="A40" s="2"/>
      <c r="B40" s="28" t="s">
        <v>46</v>
      </c>
      <c r="C40" s="1" t="s">
        <v>42</v>
      </c>
      <c r="D40" s="29">
        <v>5</v>
      </c>
      <c r="E40" s="30"/>
      <c r="F40" s="8">
        <f>ROUND(D40*E40,2)</f>
        <v>0</v>
      </c>
    </row>
    <row r="41" spans="1:6" x14ac:dyDescent="0.25">
      <c r="A41" s="2"/>
      <c r="B41" s="20"/>
      <c r="C41" s="1"/>
      <c r="D41" s="2"/>
      <c r="E41" s="2"/>
      <c r="F41" s="2"/>
    </row>
    <row r="42" spans="1:6" x14ac:dyDescent="0.25">
      <c r="A42" s="26" t="s">
        <v>47</v>
      </c>
      <c r="B42" s="27" t="s">
        <v>48</v>
      </c>
      <c r="C42" s="1"/>
      <c r="D42" s="2"/>
      <c r="E42" s="2"/>
      <c r="F42" s="2"/>
    </row>
    <row r="43" spans="1:6" ht="96" x14ac:dyDescent="0.25">
      <c r="A43" s="2"/>
      <c r="B43" s="21" t="s">
        <v>49</v>
      </c>
      <c r="C43" s="1"/>
      <c r="D43" s="2"/>
      <c r="E43" s="2"/>
      <c r="F43" s="2"/>
    </row>
    <row r="44" spans="1:6" x14ac:dyDescent="0.25">
      <c r="A44" s="2"/>
      <c r="B44" s="28" t="s">
        <v>29</v>
      </c>
      <c r="C44" s="1" t="s">
        <v>50</v>
      </c>
      <c r="D44" s="29">
        <v>10</v>
      </c>
      <c r="E44" s="30"/>
      <c r="F44" s="8">
        <f>ROUND(D44*E44,2)</f>
        <v>0</v>
      </c>
    </row>
    <row r="45" spans="1:6" x14ac:dyDescent="0.25">
      <c r="A45" s="2"/>
      <c r="B45" s="20"/>
      <c r="C45" s="1"/>
      <c r="D45" s="2"/>
      <c r="E45" s="2"/>
      <c r="F45" s="2"/>
    </row>
    <row r="46" spans="1:6" x14ac:dyDescent="0.25">
      <c r="A46" s="26" t="s">
        <v>51</v>
      </c>
      <c r="B46" s="27" t="s">
        <v>52</v>
      </c>
      <c r="C46" s="1"/>
      <c r="D46" s="2"/>
      <c r="E46" s="2"/>
      <c r="F46" s="2"/>
    </row>
    <row r="47" spans="1:6" ht="72" x14ac:dyDescent="0.25">
      <c r="A47" s="2"/>
      <c r="B47" s="21" t="s">
        <v>53</v>
      </c>
      <c r="C47" s="1"/>
      <c r="D47" s="2"/>
      <c r="E47" s="2"/>
      <c r="F47" s="2"/>
    </row>
    <row r="48" spans="1:6" x14ac:dyDescent="0.25">
      <c r="A48" s="2"/>
      <c r="B48" s="28" t="s">
        <v>29</v>
      </c>
      <c r="C48" s="1" t="s">
        <v>50</v>
      </c>
      <c r="D48" s="29">
        <v>15</v>
      </c>
      <c r="E48" s="30"/>
      <c r="F48" s="8">
        <f>ROUND(D48*E48,2)</f>
        <v>0</v>
      </c>
    </row>
    <row r="49" spans="1:6" x14ac:dyDescent="0.25">
      <c r="A49" s="2"/>
      <c r="B49" s="20"/>
      <c r="C49" s="1"/>
      <c r="D49" s="2"/>
      <c r="E49" s="2"/>
      <c r="F49" s="2"/>
    </row>
    <row r="50" spans="1:6" x14ac:dyDescent="0.25">
      <c r="A50" s="26" t="s">
        <v>54</v>
      </c>
      <c r="B50" s="27" t="s">
        <v>55</v>
      </c>
      <c r="C50" s="1"/>
      <c r="D50" s="2"/>
      <c r="E50" s="2"/>
      <c r="F50" s="2"/>
    </row>
    <row r="51" spans="1:6" ht="72" x14ac:dyDescent="0.25">
      <c r="A51" s="2"/>
      <c r="B51" s="21" t="s">
        <v>56</v>
      </c>
      <c r="C51" s="1"/>
      <c r="D51" s="2"/>
      <c r="E51" s="2"/>
      <c r="F51" s="2"/>
    </row>
    <row r="52" spans="1:6" x14ac:dyDescent="0.25">
      <c r="A52" s="2"/>
      <c r="B52" s="28" t="s">
        <v>29</v>
      </c>
      <c r="C52" s="1" t="s">
        <v>42</v>
      </c>
      <c r="D52" s="29">
        <v>10</v>
      </c>
      <c r="E52" s="30"/>
      <c r="F52" s="8">
        <f>ROUND(D52*E52,2)</f>
        <v>0</v>
      </c>
    </row>
    <row r="53" spans="1:6" x14ac:dyDescent="0.25">
      <c r="A53" s="2"/>
      <c r="B53" s="20"/>
      <c r="C53" s="1"/>
      <c r="D53" s="2"/>
      <c r="E53" s="2"/>
      <c r="F53" s="2"/>
    </row>
    <row r="54" spans="1:6" x14ac:dyDescent="0.25">
      <c r="A54" s="26" t="s">
        <v>57</v>
      </c>
      <c r="B54" s="27" t="s">
        <v>58</v>
      </c>
      <c r="C54" s="1"/>
      <c r="D54" s="2"/>
      <c r="E54" s="2"/>
      <c r="F54" s="2"/>
    </row>
    <row r="55" spans="1:6" ht="72" x14ac:dyDescent="0.25">
      <c r="A55" s="2"/>
      <c r="B55" s="21" t="s">
        <v>59</v>
      </c>
      <c r="C55" s="1"/>
      <c r="D55" s="2"/>
      <c r="E55" s="2"/>
      <c r="F55" s="2"/>
    </row>
    <row r="56" spans="1:6" x14ac:dyDescent="0.25">
      <c r="A56" s="2"/>
      <c r="B56" s="28" t="s">
        <v>29</v>
      </c>
      <c r="C56" s="1" t="s">
        <v>42</v>
      </c>
      <c r="D56" s="29">
        <v>6</v>
      </c>
      <c r="E56" s="30"/>
      <c r="F56" s="8">
        <f>ROUND(D56*E56,2)</f>
        <v>0</v>
      </c>
    </row>
    <row r="57" spans="1:6" x14ac:dyDescent="0.25">
      <c r="A57" s="2"/>
      <c r="B57" s="20"/>
      <c r="C57" s="1"/>
      <c r="D57" s="2"/>
      <c r="E57" s="2"/>
      <c r="F57" s="2"/>
    </row>
    <row r="58" spans="1:6" x14ac:dyDescent="0.25">
      <c r="A58" s="26" t="s">
        <v>60</v>
      </c>
      <c r="B58" s="27" t="s">
        <v>61</v>
      </c>
      <c r="C58" s="1"/>
      <c r="D58" s="2"/>
      <c r="E58" s="2"/>
      <c r="F58" s="2"/>
    </row>
    <row r="59" spans="1:6" ht="60" x14ac:dyDescent="0.25">
      <c r="A59" s="2"/>
      <c r="B59" s="21" t="s">
        <v>62</v>
      </c>
      <c r="C59" s="1"/>
      <c r="D59" s="2"/>
      <c r="E59" s="2"/>
      <c r="F59" s="2"/>
    </row>
    <row r="60" spans="1:6" x14ac:dyDescent="0.25">
      <c r="A60" s="2"/>
      <c r="B60" s="28" t="s">
        <v>63</v>
      </c>
      <c r="C60" s="1" t="s">
        <v>50</v>
      </c>
      <c r="D60" s="29">
        <v>20</v>
      </c>
      <c r="E60" s="30"/>
      <c r="F60" s="8">
        <f>ROUND(D60*E60,2)</f>
        <v>0</v>
      </c>
    </row>
    <row r="61" spans="1:6" x14ac:dyDescent="0.25">
      <c r="A61" s="2"/>
      <c r="B61" s="20"/>
      <c r="C61" s="1"/>
      <c r="D61" s="2"/>
      <c r="E61" s="2"/>
      <c r="F61" s="2"/>
    </row>
    <row r="62" spans="1:6" x14ac:dyDescent="0.25">
      <c r="A62" s="26" t="s">
        <v>64</v>
      </c>
      <c r="B62" s="27" t="s">
        <v>65</v>
      </c>
      <c r="C62" s="1"/>
      <c r="D62" s="2"/>
      <c r="E62" s="2"/>
      <c r="F62" s="2"/>
    </row>
    <row r="63" spans="1:6" ht="96" x14ac:dyDescent="0.25">
      <c r="A63" s="2"/>
      <c r="B63" s="21" t="s">
        <v>66</v>
      </c>
      <c r="C63" s="1"/>
      <c r="D63" s="2"/>
      <c r="E63" s="2"/>
      <c r="F63" s="2"/>
    </row>
    <row r="64" spans="1:6" x14ac:dyDescent="0.25">
      <c r="A64" s="2"/>
      <c r="B64" s="28" t="s">
        <v>67</v>
      </c>
      <c r="C64" s="1" t="s">
        <v>50</v>
      </c>
      <c r="D64" s="29">
        <v>300</v>
      </c>
      <c r="E64" s="30"/>
      <c r="F64" s="8">
        <f>ROUND(D64*E64,2)</f>
        <v>0</v>
      </c>
    </row>
    <row r="65" spans="1:6" x14ac:dyDescent="0.25">
      <c r="A65" s="2"/>
      <c r="B65" s="28" t="s">
        <v>68</v>
      </c>
      <c r="C65" s="1" t="s">
        <v>37</v>
      </c>
      <c r="D65" s="29">
        <v>150</v>
      </c>
      <c r="E65" s="30"/>
      <c r="F65" s="8">
        <f>ROUND(D65*E65,2)</f>
        <v>0</v>
      </c>
    </row>
    <row r="66" spans="1:6" x14ac:dyDescent="0.25">
      <c r="A66" s="2"/>
      <c r="B66" s="20"/>
      <c r="C66" s="1"/>
      <c r="D66" s="2"/>
      <c r="E66" s="7" t="s">
        <v>69</v>
      </c>
      <c r="F66" s="8">
        <f>SUM(F64:F65)</f>
        <v>0</v>
      </c>
    </row>
    <row r="67" spans="1:6" x14ac:dyDescent="0.25">
      <c r="A67" s="2"/>
      <c r="B67" s="20"/>
      <c r="C67" s="1"/>
      <c r="D67" s="2"/>
      <c r="E67" s="2"/>
      <c r="F67" s="2"/>
    </row>
    <row r="68" spans="1:6" x14ac:dyDescent="0.25">
      <c r="A68" s="26" t="s">
        <v>70</v>
      </c>
      <c r="B68" s="27" t="s">
        <v>71</v>
      </c>
      <c r="C68" s="1"/>
      <c r="D68" s="2"/>
      <c r="E68" s="2"/>
      <c r="F68" s="2"/>
    </row>
    <row r="69" spans="1:6" ht="72" x14ac:dyDescent="0.25">
      <c r="A69" s="2"/>
      <c r="B69" s="21" t="s">
        <v>72</v>
      </c>
      <c r="C69" s="1"/>
      <c r="D69" s="2"/>
      <c r="E69" s="2"/>
      <c r="F69" s="2"/>
    </row>
    <row r="70" spans="1:6" x14ac:dyDescent="0.25">
      <c r="A70" s="2"/>
      <c r="B70" s="28" t="s">
        <v>29</v>
      </c>
      <c r="C70" s="1" t="s">
        <v>42</v>
      </c>
      <c r="D70" s="29">
        <v>5</v>
      </c>
      <c r="E70" s="30"/>
      <c r="F70" s="8">
        <f>ROUND(D70*E70,2)</f>
        <v>0</v>
      </c>
    </row>
    <row r="71" spans="1:6" x14ac:dyDescent="0.25">
      <c r="A71" s="2"/>
      <c r="B71" s="20"/>
      <c r="C71" s="1"/>
      <c r="D71" s="2"/>
      <c r="E71" s="2"/>
      <c r="F71" s="2"/>
    </row>
    <row r="72" spans="1:6" x14ac:dyDescent="0.25">
      <c r="A72" s="26" t="s">
        <v>73</v>
      </c>
      <c r="B72" s="27" t="s">
        <v>74</v>
      </c>
      <c r="C72" s="1"/>
      <c r="D72" s="2"/>
      <c r="E72" s="2"/>
      <c r="F72" s="2"/>
    </row>
    <row r="73" spans="1:6" ht="72" x14ac:dyDescent="0.25">
      <c r="A73" s="2"/>
      <c r="B73" s="21" t="s">
        <v>75</v>
      </c>
      <c r="C73" s="1"/>
      <c r="D73" s="2"/>
      <c r="E73" s="2"/>
      <c r="F73" s="2"/>
    </row>
    <row r="74" spans="1:6" x14ac:dyDescent="0.25">
      <c r="A74" s="2"/>
      <c r="B74" s="28" t="s">
        <v>29</v>
      </c>
      <c r="C74" s="1" t="s">
        <v>42</v>
      </c>
      <c r="D74" s="29">
        <v>30</v>
      </c>
      <c r="E74" s="30"/>
      <c r="F74" s="8">
        <f>ROUND(D74*E74,2)</f>
        <v>0</v>
      </c>
    </row>
    <row r="75" spans="1:6" x14ac:dyDescent="0.25">
      <c r="A75" s="2"/>
      <c r="B75" s="20"/>
      <c r="C75" s="1"/>
      <c r="D75" s="2"/>
      <c r="E75" s="2"/>
      <c r="F75" s="2"/>
    </row>
    <row r="76" spans="1:6" x14ac:dyDescent="0.25">
      <c r="A76" s="26" t="s">
        <v>76</v>
      </c>
      <c r="B76" s="27" t="s">
        <v>77</v>
      </c>
      <c r="C76" s="1"/>
      <c r="D76" s="2"/>
      <c r="E76" s="2"/>
      <c r="F76" s="2"/>
    </row>
    <row r="77" spans="1:6" ht="132" x14ac:dyDescent="0.25">
      <c r="A77" s="2"/>
      <c r="B77" s="21" t="s">
        <v>78</v>
      </c>
      <c r="C77" s="1"/>
      <c r="D77" s="2"/>
      <c r="E77" s="2"/>
      <c r="F77" s="2"/>
    </row>
    <row r="78" spans="1:6" x14ac:dyDescent="0.25">
      <c r="A78" s="2"/>
      <c r="B78" s="28" t="s">
        <v>79</v>
      </c>
      <c r="C78" s="1" t="s">
        <v>50</v>
      </c>
      <c r="D78" s="29">
        <v>630</v>
      </c>
      <c r="E78" s="30"/>
      <c r="F78" s="8">
        <f>ROUND(D78*E78,2)</f>
        <v>0</v>
      </c>
    </row>
    <row r="79" spans="1:6" x14ac:dyDescent="0.25">
      <c r="A79" s="2"/>
      <c r="B79" s="28" t="s">
        <v>80</v>
      </c>
      <c r="C79" s="1" t="s">
        <v>50</v>
      </c>
      <c r="D79" s="29">
        <v>970</v>
      </c>
      <c r="E79" s="30"/>
      <c r="F79" s="8">
        <f>ROUND(D79*E79,2)</f>
        <v>0</v>
      </c>
    </row>
    <row r="80" spans="1:6" x14ac:dyDescent="0.25">
      <c r="A80" s="2"/>
      <c r="B80" s="20"/>
      <c r="C80" s="1"/>
      <c r="D80" s="2"/>
      <c r="E80" s="7" t="s">
        <v>69</v>
      </c>
      <c r="F80" s="8">
        <f>SUM(F78:F79)</f>
        <v>0</v>
      </c>
    </row>
    <row r="81" spans="1:6" x14ac:dyDescent="0.25">
      <c r="A81" s="2"/>
      <c r="B81" s="20"/>
      <c r="C81" s="1"/>
      <c r="D81" s="2"/>
      <c r="E81" s="2"/>
      <c r="F81" s="2"/>
    </row>
    <row r="82" spans="1:6" x14ac:dyDescent="0.25">
      <c r="A82" s="26" t="s">
        <v>81</v>
      </c>
      <c r="B82" s="27" t="s">
        <v>82</v>
      </c>
      <c r="C82" s="1"/>
      <c r="D82" s="2"/>
      <c r="E82" s="2"/>
      <c r="F82" s="2"/>
    </row>
    <row r="83" spans="1:6" ht="120" x14ac:dyDescent="0.25">
      <c r="A83" s="2"/>
      <c r="B83" s="21" t="s">
        <v>83</v>
      </c>
      <c r="C83" s="1"/>
      <c r="D83" s="2"/>
      <c r="E83" s="2"/>
      <c r="F83" s="2"/>
    </row>
    <row r="84" spans="1:6" x14ac:dyDescent="0.25">
      <c r="A84" s="2"/>
      <c r="B84" s="28" t="s">
        <v>29</v>
      </c>
      <c r="C84" s="1" t="s">
        <v>37</v>
      </c>
      <c r="D84" s="29">
        <v>10</v>
      </c>
      <c r="E84" s="30"/>
      <c r="F84" s="8">
        <f>ROUND(D84*E84,2)</f>
        <v>0</v>
      </c>
    </row>
    <row r="85" spans="1:6" x14ac:dyDescent="0.25">
      <c r="A85" s="2"/>
      <c r="B85" s="20"/>
      <c r="C85" s="1"/>
      <c r="D85" s="2"/>
      <c r="E85" s="2"/>
      <c r="F85" s="2"/>
    </row>
    <row r="86" spans="1:6" x14ac:dyDescent="0.25">
      <c r="A86" s="23" t="s">
        <v>4</v>
      </c>
      <c r="B86" s="37" t="s">
        <v>84</v>
      </c>
      <c r="C86" s="38"/>
      <c r="D86" s="39"/>
      <c r="E86" s="39"/>
      <c r="F86" s="31">
        <f>SUM(F24,F28,F32,F36,F40,F44,F48,F52,F56,F60,F66,F70,F74,F80,F84)</f>
        <v>0</v>
      </c>
    </row>
    <row r="87" spans="1:6" x14ac:dyDescent="0.25">
      <c r="A87" s="2"/>
      <c r="B87" s="20"/>
      <c r="C87" s="1"/>
      <c r="D87" s="2"/>
      <c r="E87" s="2"/>
      <c r="F87" s="2"/>
    </row>
    <row r="88" spans="1:6" x14ac:dyDescent="0.25">
      <c r="A88" s="23" t="s">
        <v>6</v>
      </c>
      <c r="B88" s="37" t="s">
        <v>7</v>
      </c>
      <c r="C88" s="38"/>
      <c r="D88" s="39"/>
      <c r="E88" s="39"/>
      <c r="F88" s="39"/>
    </row>
    <row r="89" spans="1:6" x14ac:dyDescent="0.25">
      <c r="A89" s="2"/>
      <c r="B89" s="20"/>
      <c r="C89" s="1"/>
      <c r="D89" s="2"/>
      <c r="E89" s="2"/>
      <c r="F89" s="2"/>
    </row>
    <row r="90" spans="1:6" x14ac:dyDescent="0.25">
      <c r="A90" s="26" t="s">
        <v>85</v>
      </c>
      <c r="B90" s="27" t="s">
        <v>86</v>
      </c>
      <c r="C90" s="1"/>
      <c r="D90" s="2"/>
      <c r="E90" s="2"/>
      <c r="F90" s="2"/>
    </row>
    <row r="91" spans="1:6" ht="276" x14ac:dyDescent="0.25">
      <c r="A91" s="2"/>
      <c r="B91" s="21" t="s">
        <v>87</v>
      </c>
      <c r="C91" s="1"/>
      <c r="D91" s="2"/>
      <c r="E91" s="2"/>
      <c r="F91" s="2"/>
    </row>
    <row r="92" spans="1:6" x14ac:dyDescent="0.25">
      <c r="A92" s="2"/>
      <c r="B92" s="21" t="s">
        <v>88</v>
      </c>
      <c r="C92" s="1"/>
      <c r="D92" s="2"/>
      <c r="E92" s="2"/>
      <c r="F92" s="2"/>
    </row>
    <row r="93" spans="1:6" x14ac:dyDescent="0.25">
      <c r="A93" s="2"/>
      <c r="B93" s="28" t="s">
        <v>29</v>
      </c>
      <c r="C93" s="1" t="s">
        <v>50</v>
      </c>
      <c r="D93" s="29">
        <v>300</v>
      </c>
      <c r="E93" s="30"/>
      <c r="F93" s="8">
        <f>ROUND(D93*E93,2)</f>
        <v>0</v>
      </c>
    </row>
    <row r="94" spans="1:6" x14ac:dyDescent="0.25">
      <c r="A94" s="2"/>
      <c r="B94" s="20"/>
      <c r="C94" s="1"/>
      <c r="D94" s="2"/>
      <c r="E94" s="2"/>
      <c r="F94" s="2"/>
    </row>
    <row r="95" spans="1:6" x14ac:dyDescent="0.25">
      <c r="A95" s="26" t="s">
        <v>89</v>
      </c>
      <c r="B95" s="27" t="s">
        <v>90</v>
      </c>
      <c r="C95" s="1"/>
      <c r="D95" s="2"/>
      <c r="E95" s="2"/>
      <c r="F95" s="2"/>
    </row>
    <row r="96" spans="1:6" ht="96" x14ac:dyDescent="0.25">
      <c r="A96" s="2"/>
      <c r="B96" s="21" t="s">
        <v>91</v>
      </c>
      <c r="C96" s="1"/>
      <c r="D96" s="2"/>
      <c r="E96" s="2"/>
      <c r="F96" s="2"/>
    </row>
    <row r="97" spans="1:6" x14ac:dyDescent="0.25">
      <c r="A97" s="2"/>
      <c r="B97" s="28" t="s">
        <v>29</v>
      </c>
      <c r="C97" s="1" t="s">
        <v>50</v>
      </c>
      <c r="D97" s="29">
        <v>1700</v>
      </c>
      <c r="E97" s="30"/>
      <c r="F97" s="8">
        <f>ROUND(D97*E97,2)</f>
        <v>0</v>
      </c>
    </row>
    <row r="98" spans="1:6" x14ac:dyDescent="0.25">
      <c r="A98" s="2"/>
      <c r="B98" s="20"/>
      <c r="C98" s="1"/>
      <c r="D98" s="2"/>
      <c r="E98" s="2"/>
      <c r="F98" s="2"/>
    </row>
    <row r="99" spans="1:6" x14ac:dyDescent="0.25">
      <c r="A99" s="26" t="s">
        <v>92</v>
      </c>
      <c r="B99" s="27" t="s">
        <v>93</v>
      </c>
      <c r="C99" s="1"/>
      <c r="D99" s="2"/>
      <c r="E99" s="2"/>
      <c r="F99" s="2"/>
    </row>
    <row r="100" spans="1:6" ht="156" x14ac:dyDescent="0.25">
      <c r="A100" s="2"/>
      <c r="B100" s="21" t="s">
        <v>94</v>
      </c>
      <c r="C100" s="1"/>
      <c r="D100" s="2"/>
      <c r="E100" s="2"/>
      <c r="F100" s="2"/>
    </row>
    <row r="101" spans="1:6" x14ac:dyDescent="0.25">
      <c r="A101" s="2"/>
      <c r="B101" s="28" t="s">
        <v>29</v>
      </c>
      <c r="C101" s="1" t="s">
        <v>50</v>
      </c>
      <c r="D101" s="29">
        <v>1300</v>
      </c>
      <c r="E101" s="30"/>
      <c r="F101" s="8">
        <f>ROUND(D101*E101,2)</f>
        <v>0</v>
      </c>
    </row>
    <row r="102" spans="1:6" x14ac:dyDescent="0.25">
      <c r="A102" s="2"/>
      <c r="B102" s="20"/>
      <c r="C102" s="1"/>
      <c r="D102" s="2"/>
      <c r="E102" s="2"/>
      <c r="F102" s="2"/>
    </row>
    <row r="103" spans="1:6" x14ac:dyDescent="0.25">
      <c r="A103" s="26" t="s">
        <v>95</v>
      </c>
      <c r="B103" s="27" t="s">
        <v>96</v>
      </c>
      <c r="C103" s="1"/>
      <c r="D103" s="2"/>
      <c r="E103" s="2"/>
      <c r="F103" s="2"/>
    </row>
    <row r="104" spans="1:6" ht="216" x14ac:dyDescent="0.25">
      <c r="A104" s="2"/>
      <c r="B104" s="21" t="s">
        <v>97</v>
      </c>
      <c r="C104" s="1"/>
      <c r="D104" s="2"/>
      <c r="E104" s="2"/>
      <c r="F104" s="2"/>
    </row>
    <row r="105" spans="1:6" x14ac:dyDescent="0.25">
      <c r="A105" s="2"/>
      <c r="B105" s="28" t="s">
        <v>98</v>
      </c>
      <c r="C105" s="1" t="s">
        <v>50</v>
      </c>
      <c r="D105" s="29">
        <v>450</v>
      </c>
      <c r="E105" s="30"/>
      <c r="F105" s="8">
        <f>ROUND(D105*E105,2)</f>
        <v>0</v>
      </c>
    </row>
    <row r="106" spans="1:6" x14ac:dyDescent="0.25">
      <c r="A106" s="2"/>
      <c r="B106" s="20"/>
      <c r="C106" s="1"/>
      <c r="D106" s="2"/>
      <c r="E106" s="2"/>
      <c r="F106" s="2"/>
    </row>
    <row r="107" spans="1:6" x14ac:dyDescent="0.25">
      <c r="A107" s="26" t="s">
        <v>99</v>
      </c>
      <c r="B107" s="27" t="s">
        <v>100</v>
      </c>
      <c r="C107" s="1"/>
      <c r="D107" s="2"/>
      <c r="E107" s="2"/>
      <c r="F107" s="2"/>
    </row>
    <row r="108" spans="1:6" ht="204" x14ac:dyDescent="0.25">
      <c r="A108" s="2"/>
      <c r="B108" s="21" t="s">
        <v>101</v>
      </c>
      <c r="C108" s="1"/>
      <c r="D108" s="2"/>
      <c r="E108" s="2"/>
      <c r="F108" s="2"/>
    </row>
    <row r="109" spans="1:6" x14ac:dyDescent="0.25">
      <c r="A109" s="2"/>
      <c r="B109" s="28" t="s">
        <v>29</v>
      </c>
      <c r="C109" s="1" t="s">
        <v>50</v>
      </c>
      <c r="D109" s="29">
        <v>20</v>
      </c>
      <c r="E109" s="30"/>
      <c r="F109" s="8">
        <f>ROUND(D109*E109,2)</f>
        <v>0</v>
      </c>
    </row>
    <row r="110" spans="1:6" x14ac:dyDescent="0.25">
      <c r="A110" s="2"/>
      <c r="B110" s="20"/>
      <c r="C110" s="1"/>
      <c r="D110" s="2"/>
      <c r="E110" s="2"/>
      <c r="F110" s="2"/>
    </row>
    <row r="111" spans="1:6" x14ac:dyDescent="0.25">
      <c r="A111" s="26" t="s">
        <v>102</v>
      </c>
      <c r="B111" s="27" t="s">
        <v>103</v>
      </c>
      <c r="C111" s="1"/>
      <c r="D111" s="2"/>
      <c r="E111" s="2"/>
      <c r="F111" s="2"/>
    </row>
    <row r="112" spans="1:6" ht="180" x14ac:dyDescent="0.25">
      <c r="A112" s="2"/>
      <c r="B112" s="21" t="s">
        <v>104</v>
      </c>
      <c r="C112" s="1"/>
      <c r="D112" s="2"/>
      <c r="E112" s="2"/>
      <c r="F112" s="2"/>
    </row>
    <row r="113" spans="1:6" x14ac:dyDescent="0.25">
      <c r="A113" s="2"/>
      <c r="B113" s="28" t="s">
        <v>29</v>
      </c>
      <c r="C113" s="1" t="s">
        <v>50</v>
      </c>
      <c r="D113" s="29">
        <v>15</v>
      </c>
      <c r="E113" s="30"/>
      <c r="F113" s="8">
        <f>ROUND(D113*E113,2)</f>
        <v>0</v>
      </c>
    </row>
    <row r="114" spans="1:6" x14ac:dyDescent="0.25">
      <c r="A114" s="2"/>
      <c r="B114" s="20"/>
      <c r="C114" s="1"/>
      <c r="D114" s="2"/>
      <c r="E114" s="2"/>
      <c r="F114" s="2"/>
    </row>
    <row r="115" spans="1:6" x14ac:dyDescent="0.25">
      <c r="A115" s="26" t="s">
        <v>105</v>
      </c>
      <c r="B115" s="27" t="s">
        <v>106</v>
      </c>
      <c r="C115" s="1"/>
      <c r="D115" s="2"/>
      <c r="E115" s="2"/>
      <c r="F115" s="2"/>
    </row>
    <row r="116" spans="1:6" ht="240" x14ac:dyDescent="0.25">
      <c r="A116" s="2"/>
      <c r="B116" s="21" t="s">
        <v>107</v>
      </c>
      <c r="C116" s="1"/>
      <c r="D116" s="2"/>
      <c r="E116" s="2"/>
      <c r="F116" s="2"/>
    </row>
    <row r="117" spans="1:6" x14ac:dyDescent="0.25">
      <c r="A117" s="2"/>
      <c r="B117" s="28" t="s">
        <v>108</v>
      </c>
      <c r="C117" s="1" t="s">
        <v>42</v>
      </c>
      <c r="D117" s="29">
        <v>5</v>
      </c>
      <c r="E117" s="30"/>
      <c r="F117" s="8">
        <f>ROUND(D117*E117,2)</f>
        <v>0</v>
      </c>
    </row>
    <row r="118" spans="1:6" x14ac:dyDescent="0.25">
      <c r="A118" s="2"/>
      <c r="B118" s="20"/>
      <c r="C118" s="1"/>
      <c r="D118" s="2"/>
      <c r="E118" s="2"/>
      <c r="F118" s="2"/>
    </row>
    <row r="119" spans="1:6" x14ac:dyDescent="0.25">
      <c r="A119" s="26" t="s">
        <v>109</v>
      </c>
      <c r="B119" s="27" t="s">
        <v>110</v>
      </c>
      <c r="C119" s="1"/>
      <c r="D119" s="2"/>
      <c r="E119" s="2"/>
      <c r="F119" s="2"/>
    </row>
    <row r="120" spans="1:6" ht="84" x14ac:dyDescent="0.25">
      <c r="A120" s="2"/>
      <c r="B120" s="21" t="s">
        <v>111</v>
      </c>
      <c r="C120" s="1"/>
      <c r="D120" s="2"/>
      <c r="E120" s="2"/>
      <c r="F120" s="2"/>
    </row>
    <row r="121" spans="1:6" x14ac:dyDescent="0.25">
      <c r="A121" s="2"/>
      <c r="B121" s="28" t="s">
        <v>29</v>
      </c>
      <c r="C121" s="1" t="s">
        <v>42</v>
      </c>
      <c r="D121" s="29">
        <v>5</v>
      </c>
      <c r="E121" s="30"/>
      <c r="F121" s="8">
        <f>ROUND(D121*E121,2)</f>
        <v>0</v>
      </c>
    </row>
    <row r="122" spans="1:6" x14ac:dyDescent="0.25">
      <c r="A122" s="2"/>
      <c r="B122" s="20"/>
      <c r="C122" s="1"/>
      <c r="D122" s="2"/>
      <c r="E122" s="2"/>
      <c r="F122" s="2"/>
    </row>
    <row r="123" spans="1:6" x14ac:dyDescent="0.25">
      <c r="A123" s="26" t="s">
        <v>112</v>
      </c>
      <c r="B123" s="27" t="s">
        <v>113</v>
      </c>
      <c r="C123" s="1"/>
      <c r="D123" s="2"/>
      <c r="E123" s="2"/>
      <c r="F123" s="2"/>
    </row>
    <row r="124" spans="1:6" ht="36" x14ac:dyDescent="0.25">
      <c r="A124" s="2"/>
      <c r="B124" s="21" t="s">
        <v>114</v>
      </c>
      <c r="C124" s="1"/>
      <c r="D124" s="2"/>
      <c r="E124" s="2"/>
      <c r="F124" s="2"/>
    </row>
    <row r="125" spans="1:6" x14ac:dyDescent="0.25">
      <c r="A125" s="2"/>
      <c r="B125" s="28" t="s">
        <v>29</v>
      </c>
      <c r="C125" s="1" t="s">
        <v>30</v>
      </c>
      <c r="D125" s="29">
        <v>1</v>
      </c>
      <c r="E125" s="30"/>
      <c r="F125" s="8">
        <f>ROUND(D125*E125,2)</f>
        <v>0</v>
      </c>
    </row>
    <row r="126" spans="1:6" x14ac:dyDescent="0.25">
      <c r="A126" s="2"/>
      <c r="B126" s="20"/>
      <c r="C126" s="1"/>
      <c r="D126" s="2"/>
      <c r="E126" s="2"/>
      <c r="F126" s="2"/>
    </row>
    <row r="127" spans="1:6" x14ac:dyDescent="0.25">
      <c r="A127" s="26" t="s">
        <v>115</v>
      </c>
      <c r="B127" s="27" t="s">
        <v>116</v>
      </c>
      <c r="C127" s="1"/>
      <c r="D127" s="2"/>
      <c r="E127" s="2"/>
      <c r="F127" s="2"/>
    </row>
    <row r="128" spans="1:6" ht="108" x14ac:dyDescent="0.25">
      <c r="A128" s="2"/>
      <c r="B128" s="21" t="s">
        <v>117</v>
      </c>
      <c r="C128" s="1"/>
      <c r="D128" s="2"/>
      <c r="E128" s="2"/>
      <c r="F128" s="2"/>
    </row>
    <row r="129" spans="1:6" x14ac:dyDescent="0.25">
      <c r="A129" s="2"/>
      <c r="B129" s="28" t="s">
        <v>29</v>
      </c>
      <c r="C129" s="1" t="s">
        <v>42</v>
      </c>
      <c r="D129" s="29">
        <v>5</v>
      </c>
      <c r="E129" s="30"/>
      <c r="F129" s="8">
        <f>ROUND(D129*E129,2)</f>
        <v>0</v>
      </c>
    </row>
    <row r="130" spans="1:6" x14ac:dyDescent="0.25">
      <c r="A130" s="2"/>
      <c r="B130" s="20"/>
      <c r="C130" s="1"/>
      <c r="D130" s="2"/>
      <c r="E130" s="2"/>
      <c r="F130" s="2"/>
    </row>
    <row r="131" spans="1:6" x14ac:dyDescent="0.25">
      <c r="A131" s="26" t="s">
        <v>118</v>
      </c>
      <c r="B131" s="27" t="s">
        <v>119</v>
      </c>
      <c r="C131" s="1"/>
      <c r="D131" s="2"/>
      <c r="E131" s="2"/>
      <c r="F131" s="2"/>
    </row>
    <row r="132" spans="1:6" ht="84" x14ac:dyDescent="0.25">
      <c r="A132" s="2"/>
      <c r="B132" s="21" t="s">
        <v>120</v>
      </c>
      <c r="C132" s="1"/>
      <c r="D132" s="2"/>
      <c r="E132" s="2"/>
      <c r="F132" s="2"/>
    </row>
    <row r="133" spans="1:6" x14ac:dyDescent="0.25">
      <c r="A133" s="2"/>
      <c r="B133" s="28" t="s">
        <v>29</v>
      </c>
      <c r="C133" s="1" t="s">
        <v>42</v>
      </c>
      <c r="D133" s="29">
        <v>5</v>
      </c>
      <c r="E133" s="30"/>
      <c r="F133" s="8">
        <f>ROUND(D133*E133,2)</f>
        <v>0</v>
      </c>
    </row>
    <row r="134" spans="1:6" x14ac:dyDescent="0.25">
      <c r="A134" s="2"/>
      <c r="B134" s="20"/>
      <c r="C134" s="1"/>
      <c r="D134" s="2"/>
      <c r="E134" s="2"/>
      <c r="F134" s="2"/>
    </row>
    <row r="135" spans="1:6" x14ac:dyDescent="0.25">
      <c r="A135" s="26" t="s">
        <v>121</v>
      </c>
      <c r="B135" s="27" t="s">
        <v>122</v>
      </c>
      <c r="C135" s="1"/>
      <c r="D135" s="2"/>
      <c r="E135" s="2"/>
      <c r="F135" s="2"/>
    </row>
    <row r="136" spans="1:6" ht="192" x14ac:dyDescent="0.25">
      <c r="A136" s="2"/>
      <c r="B136" s="21" t="s">
        <v>123</v>
      </c>
      <c r="C136" s="1"/>
      <c r="D136" s="2"/>
      <c r="E136" s="2"/>
      <c r="F136" s="2"/>
    </row>
    <row r="137" spans="1:6" x14ac:dyDescent="0.25">
      <c r="A137" s="2"/>
      <c r="B137" s="28" t="s">
        <v>29</v>
      </c>
      <c r="C137" s="1" t="s">
        <v>42</v>
      </c>
      <c r="D137" s="29">
        <v>2</v>
      </c>
      <c r="E137" s="30"/>
      <c r="F137" s="8">
        <f>ROUND(D137*E137,2)</f>
        <v>0</v>
      </c>
    </row>
    <row r="138" spans="1:6" x14ac:dyDescent="0.25">
      <c r="A138" s="2"/>
      <c r="B138" s="20"/>
      <c r="C138" s="1"/>
      <c r="D138" s="2"/>
      <c r="E138" s="2"/>
      <c r="F138" s="2"/>
    </row>
    <row r="139" spans="1:6" x14ac:dyDescent="0.25">
      <c r="A139" s="26" t="s">
        <v>124</v>
      </c>
      <c r="B139" s="27" t="s">
        <v>125</v>
      </c>
      <c r="C139" s="1"/>
      <c r="D139" s="2"/>
      <c r="E139" s="2"/>
      <c r="F139" s="2"/>
    </row>
    <row r="140" spans="1:6" ht="108" x14ac:dyDescent="0.25">
      <c r="A140" s="2"/>
      <c r="B140" s="21" t="s">
        <v>126</v>
      </c>
      <c r="C140" s="1"/>
      <c r="D140" s="2"/>
      <c r="E140" s="2"/>
      <c r="F140" s="2"/>
    </row>
    <row r="141" spans="1:6" x14ac:dyDescent="0.25">
      <c r="A141" s="2"/>
      <c r="B141" s="28" t="s">
        <v>29</v>
      </c>
      <c r="C141" s="1" t="s">
        <v>42</v>
      </c>
      <c r="D141" s="29">
        <v>2</v>
      </c>
      <c r="E141" s="30"/>
      <c r="F141" s="8">
        <f>ROUND(D141*E141,2)</f>
        <v>0</v>
      </c>
    </row>
    <row r="142" spans="1:6" x14ac:dyDescent="0.25">
      <c r="A142" s="2"/>
      <c r="B142" s="20"/>
      <c r="C142" s="1"/>
      <c r="D142" s="2"/>
      <c r="E142" s="2"/>
      <c r="F142" s="2"/>
    </row>
    <row r="143" spans="1:6" x14ac:dyDescent="0.25">
      <c r="A143" s="26" t="s">
        <v>127</v>
      </c>
      <c r="B143" s="27" t="s">
        <v>128</v>
      </c>
      <c r="C143" s="1"/>
      <c r="D143" s="2"/>
      <c r="E143" s="2"/>
      <c r="F143" s="2"/>
    </row>
    <row r="144" spans="1:6" ht="72" x14ac:dyDescent="0.25">
      <c r="A144" s="2"/>
      <c r="B144" s="21" t="s">
        <v>129</v>
      </c>
      <c r="C144" s="1"/>
      <c r="D144" s="2"/>
      <c r="E144" s="2"/>
      <c r="F144" s="2"/>
    </row>
    <row r="145" spans="1:6" x14ac:dyDescent="0.25">
      <c r="A145" s="2"/>
      <c r="B145" s="28" t="s">
        <v>29</v>
      </c>
      <c r="C145" s="1" t="s">
        <v>42</v>
      </c>
      <c r="D145" s="29">
        <v>30</v>
      </c>
      <c r="E145" s="30"/>
      <c r="F145" s="8">
        <f>ROUND(D145*E145,2)</f>
        <v>0</v>
      </c>
    </row>
    <row r="146" spans="1:6" x14ac:dyDescent="0.25">
      <c r="A146" s="2"/>
      <c r="B146" s="20"/>
      <c r="C146" s="1"/>
      <c r="D146" s="2"/>
      <c r="E146" s="2"/>
      <c r="F146" s="2"/>
    </row>
    <row r="147" spans="1:6" x14ac:dyDescent="0.25">
      <c r="A147" s="23" t="s">
        <v>6</v>
      </c>
      <c r="B147" s="37" t="s">
        <v>130</v>
      </c>
      <c r="C147" s="38"/>
      <c r="D147" s="39"/>
      <c r="E147" s="39"/>
      <c r="F147" s="31">
        <f>SUM(F93,F97,F101,F105,F109,F113,F117,F121,F125,F129,F133,F137,F141,F145)</f>
        <v>0</v>
      </c>
    </row>
    <row r="148" spans="1:6" x14ac:dyDescent="0.25">
      <c r="A148" s="2"/>
      <c r="B148" s="20"/>
      <c r="C148" s="1"/>
      <c r="D148" s="2"/>
      <c r="E148" s="2"/>
      <c r="F148" s="2"/>
    </row>
    <row r="149" spans="1:6" x14ac:dyDescent="0.25">
      <c r="A149" s="17" t="s">
        <v>2</v>
      </c>
      <c r="B149" s="33" t="s">
        <v>131</v>
      </c>
      <c r="C149" s="34"/>
      <c r="D149" s="35"/>
      <c r="E149" s="35"/>
      <c r="F149" s="32">
        <f>SUM(F86,F147)</f>
        <v>0</v>
      </c>
    </row>
    <row r="150" spans="1:6" x14ac:dyDescent="0.25">
      <c r="A150" s="2"/>
      <c r="B150" s="20"/>
      <c r="C150" s="1"/>
      <c r="D150" s="2"/>
      <c r="E150" s="2"/>
      <c r="F150" s="2"/>
    </row>
    <row r="152" spans="1:6" x14ac:dyDescent="0.25">
      <c r="B152" s="13" t="s">
        <v>11</v>
      </c>
    </row>
    <row r="153" spans="1:6" x14ac:dyDescent="0.25">
      <c r="B153" s="13"/>
    </row>
    <row r="154" spans="1:6" x14ac:dyDescent="0.25">
      <c r="B154" s="13"/>
    </row>
    <row r="155" spans="1:6" x14ac:dyDescent="0.25">
      <c r="B155" s="13" t="s">
        <v>12</v>
      </c>
    </row>
  </sheetData>
  <mergeCells count="7">
    <mergeCell ref="B149:E149"/>
    <mergeCell ref="A1:F1"/>
    <mergeCell ref="B4:F4"/>
    <mergeCell ref="B16:F16"/>
    <mergeCell ref="B86:E86"/>
    <mergeCell ref="B88:F88"/>
    <mergeCell ref="B147:E147"/>
  </mergeCells>
  <pageMargins left="0.7" right="0.7" top="0.75" bottom="0.75" header="0.3" footer="0.3"/>
  <pageSetup paperSize="9" scale="9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4</vt:i4>
      </vt:variant>
    </vt:vector>
  </HeadingPairs>
  <TitlesOfParts>
    <vt:vector size="4" baseType="lpstr">
      <vt:lpstr>NASLOVNICA</vt:lpstr>
      <vt:lpstr>REKAPITULACIJA</vt:lpstr>
      <vt:lpstr>OPĆI UVJETI</vt:lpstr>
      <vt:lpstr>1. GRAĐEVINSKO OBRTNIČKI RADOVI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Jasmina Horvatović</dc:creator>
  <cp:lastModifiedBy>Jasmina Horvatović</cp:lastModifiedBy>
  <cp:lastPrinted>2025-10-22T08:57:59Z</cp:lastPrinted>
  <dcterms:created xsi:type="dcterms:W3CDTF">2015-06-05T18:19:34Z</dcterms:created>
  <dcterms:modified xsi:type="dcterms:W3CDTF">2025-10-22T09:00:37Z</dcterms:modified>
</cp:coreProperties>
</file>